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autoCompressPictures="0"/>
  <mc:AlternateContent xmlns:mc="http://schemas.openxmlformats.org/markup-compatibility/2006">
    <mc:Choice Requires="x15">
      <x15ac:absPath xmlns:x15ac="http://schemas.microsoft.com/office/spreadsheetml/2010/11/ac" url="\\Mac\Home\Desktop\MacBookAir\TCU\"/>
    </mc:Choice>
  </mc:AlternateContent>
  <bookViews>
    <workbookView xWindow="840" yWindow="1035" windowWidth="7680" windowHeight="2235" tabRatio="500" activeTab="1"/>
  </bookViews>
  <sheets>
    <sheet name="OriginalTais" sheetId="6" r:id="rId1"/>
    <sheet name="Grafico" sheetId="5" r:id="rId2"/>
    <sheet name="HTML" sheetId="8" r:id="rId3"/>
    <sheet name="HTMLSintese" sheetId="9" r:id="rId4"/>
    <sheet name="C2015" sheetId="3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9" l="1"/>
  <c r="F10" i="9"/>
  <c r="E10" i="9"/>
  <c r="D10" i="9"/>
  <c r="C10" i="9"/>
  <c r="G9" i="9"/>
  <c r="F9" i="9"/>
  <c r="E9" i="9"/>
  <c r="D9" i="9"/>
  <c r="C9" i="9"/>
  <c r="G8" i="9"/>
  <c r="F8" i="9"/>
  <c r="E8" i="9"/>
  <c r="D8" i="9"/>
  <c r="C8" i="9"/>
  <c r="G7" i="9"/>
  <c r="F7" i="9"/>
  <c r="E7" i="9"/>
  <c r="D7" i="9"/>
  <c r="C7" i="9"/>
  <c r="G6" i="9"/>
  <c r="F6" i="9"/>
  <c r="E6" i="9"/>
  <c r="D6" i="9"/>
  <c r="C6" i="9"/>
  <c r="E94" i="8"/>
  <c r="F113" i="8"/>
  <c r="D113" i="8"/>
  <c r="F108" i="8"/>
  <c r="D108" i="8"/>
  <c r="G107" i="8"/>
  <c r="F107" i="8"/>
  <c r="E107" i="8"/>
  <c r="D107" i="8"/>
  <c r="G106" i="8"/>
  <c r="F106" i="8"/>
  <c r="E106" i="8"/>
  <c r="D106" i="8"/>
  <c r="G105" i="8"/>
  <c r="F105" i="8"/>
  <c r="E105" i="8"/>
  <c r="D105" i="8"/>
  <c r="G104" i="8"/>
  <c r="F104" i="8"/>
  <c r="E104" i="8"/>
  <c r="D104" i="8"/>
  <c r="G103" i="8"/>
  <c r="F103" i="8"/>
  <c r="E103" i="8"/>
  <c r="D103" i="8"/>
  <c r="G102" i="8"/>
  <c r="F102" i="8"/>
  <c r="E102" i="8"/>
  <c r="D102" i="8"/>
  <c r="G101" i="8"/>
  <c r="F101" i="8"/>
  <c r="E101" i="8"/>
  <c r="D101" i="8"/>
  <c r="G100" i="8"/>
  <c r="F100" i="8"/>
  <c r="E100" i="8"/>
  <c r="D100" i="8"/>
  <c r="G99" i="8"/>
  <c r="F99" i="8"/>
  <c r="E99" i="8"/>
  <c r="D99" i="8"/>
  <c r="G98" i="8"/>
  <c r="F98" i="8"/>
  <c r="E98" i="8"/>
  <c r="D98" i="8"/>
  <c r="G97" i="8"/>
  <c r="F97" i="8"/>
  <c r="E97" i="8"/>
  <c r="D97" i="8"/>
  <c r="G96" i="8"/>
  <c r="F96" i="8"/>
  <c r="E96" i="8"/>
  <c r="D96" i="8"/>
  <c r="G95" i="8"/>
  <c r="F95" i="8"/>
  <c r="E95" i="8"/>
  <c r="D95" i="8"/>
  <c r="G94" i="8"/>
  <c r="F94" i="8"/>
  <c r="D94" i="8"/>
  <c r="G93" i="8"/>
  <c r="F93" i="8"/>
  <c r="E93" i="8"/>
  <c r="D93" i="8"/>
  <c r="G92" i="8"/>
  <c r="F92" i="8"/>
  <c r="E92" i="8"/>
  <c r="D92" i="8"/>
  <c r="G91" i="8"/>
  <c r="F91" i="8"/>
  <c r="E91" i="8"/>
  <c r="D91" i="8"/>
  <c r="G90" i="8"/>
  <c r="F90" i="8"/>
  <c r="E90" i="8"/>
  <c r="D90" i="8"/>
  <c r="G89" i="8"/>
  <c r="F89" i="8"/>
  <c r="E89" i="8"/>
  <c r="D89" i="8"/>
  <c r="G88" i="8"/>
  <c r="F88" i="8"/>
  <c r="E88" i="8"/>
  <c r="D88" i="8"/>
  <c r="G87" i="8"/>
  <c r="F87" i="8"/>
  <c r="E87" i="8"/>
  <c r="D87" i="8"/>
  <c r="G86" i="8"/>
  <c r="F86" i="8"/>
  <c r="E86" i="8"/>
  <c r="D86" i="8"/>
  <c r="G85" i="8"/>
  <c r="F85" i="8"/>
  <c r="E85" i="8"/>
  <c r="D85" i="8"/>
  <c r="G84" i="8"/>
  <c r="F84" i="8"/>
  <c r="E84" i="8"/>
  <c r="D84" i="8"/>
  <c r="G83" i="8"/>
  <c r="F83" i="8"/>
  <c r="E83" i="8"/>
  <c r="D83" i="8"/>
  <c r="G82" i="8"/>
  <c r="F82" i="8"/>
  <c r="E82" i="8"/>
  <c r="D82" i="8"/>
  <c r="G81" i="8"/>
  <c r="F81" i="8"/>
  <c r="E81" i="8"/>
  <c r="D81" i="8"/>
  <c r="G80" i="8"/>
  <c r="F80" i="8"/>
  <c r="E80" i="8"/>
  <c r="D80" i="8"/>
  <c r="G79" i="8"/>
  <c r="F79" i="8"/>
  <c r="E79" i="8"/>
  <c r="D79" i="8"/>
  <c r="G78" i="8"/>
  <c r="F78" i="8"/>
  <c r="E78" i="8"/>
  <c r="D78" i="8"/>
  <c r="G77" i="8"/>
  <c r="F77" i="8"/>
  <c r="E77" i="8"/>
  <c r="D77" i="8"/>
  <c r="G76" i="8"/>
  <c r="F76" i="8"/>
  <c r="E76" i="8"/>
  <c r="D76" i="8"/>
  <c r="G75" i="8"/>
  <c r="F75" i="8"/>
  <c r="E75" i="8"/>
  <c r="D75" i="8"/>
  <c r="G74" i="8"/>
  <c r="F74" i="8"/>
  <c r="E74" i="8"/>
  <c r="D74" i="8"/>
  <c r="G73" i="8"/>
  <c r="F73" i="8"/>
  <c r="E73" i="8"/>
  <c r="D73" i="8"/>
  <c r="G72" i="8"/>
  <c r="F72" i="8"/>
  <c r="E72" i="8"/>
  <c r="D72" i="8"/>
  <c r="G71" i="8"/>
  <c r="F71" i="8"/>
  <c r="E71" i="8"/>
  <c r="D71" i="8"/>
  <c r="G70" i="8"/>
  <c r="F70" i="8"/>
  <c r="E70" i="8"/>
  <c r="D70" i="8"/>
  <c r="G69" i="8"/>
  <c r="F69" i="8"/>
  <c r="E69" i="8"/>
  <c r="D69" i="8"/>
  <c r="G68" i="8"/>
  <c r="F68" i="8"/>
  <c r="E68" i="8"/>
  <c r="D68" i="8"/>
  <c r="G67" i="8"/>
  <c r="F67" i="8"/>
  <c r="E67" i="8"/>
  <c r="D67" i="8"/>
  <c r="G66" i="8"/>
  <c r="F66" i="8"/>
  <c r="E66" i="8"/>
  <c r="D66" i="8"/>
  <c r="G65" i="8"/>
  <c r="F65" i="8"/>
  <c r="E65" i="8"/>
  <c r="D65" i="8"/>
  <c r="G64" i="8"/>
  <c r="F64" i="8"/>
  <c r="E64" i="8"/>
  <c r="D64" i="8"/>
  <c r="G63" i="8"/>
  <c r="F63" i="8"/>
  <c r="E63" i="8"/>
  <c r="D63" i="8"/>
  <c r="G62" i="8"/>
  <c r="F62" i="8"/>
  <c r="E62" i="8"/>
  <c r="D62" i="8"/>
  <c r="G61" i="8"/>
  <c r="F61" i="8"/>
  <c r="E61" i="8"/>
  <c r="D61" i="8"/>
  <c r="G60" i="8"/>
  <c r="F60" i="8"/>
  <c r="E60" i="8"/>
  <c r="D60" i="8"/>
  <c r="G59" i="8"/>
  <c r="F59" i="8"/>
  <c r="E59" i="8"/>
  <c r="D59" i="8"/>
  <c r="G58" i="8"/>
  <c r="F58" i="8"/>
  <c r="E58" i="8"/>
  <c r="D58" i="8"/>
  <c r="G57" i="8"/>
  <c r="F57" i="8"/>
  <c r="E57" i="8"/>
  <c r="D57" i="8"/>
  <c r="G56" i="8"/>
  <c r="F56" i="8"/>
  <c r="E56" i="8"/>
  <c r="D56" i="8"/>
  <c r="G55" i="8"/>
  <c r="F55" i="8"/>
  <c r="E55" i="8"/>
  <c r="D55" i="8"/>
  <c r="G54" i="8"/>
  <c r="F54" i="8"/>
  <c r="E54" i="8"/>
  <c r="D54" i="8"/>
  <c r="G53" i="8"/>
  <c r="F53" i="8"/>
  <c r="E53" i="8"/>
  <c r="D53" i="8"/>
  <c r="G52" i="8"/>
  <c r="F52" i="8"/>
  <c r="E52" i="8"/>
  <c r="D52" i="8"/>
  <c r="G51" i="8"/>
  <c r="F51" i="8"/>
  <c r="E51" i="8"/>
  <c r="D51" i="8"/>
  <c r="G50" i="8"/>
  <c r="F50" i="8"/>
  <c r="E50" i="8"/>
  <c r="D50" i="8"/>
  <c r="G49" i="8"/>
  <c r="F49" i="8"/>
  <c r="E49" i="8"/>
  <c r="D49" i="8"/>
  <c r="G48" i="8"/>
  <c r="F48" i="8"/>
  <c r="E48" i="8"/>
  <c r="D48" i="8"/>
  <c r="G47" i="8"/>
  <c r="F47" i="8"/>
  <c r="E47" i="8"/>
  <c r="D47" i="8"/>
  <c r="G46" i="8"/>
  <c r="F46" i="8"/>
  <c r="E46" i="8"/>
  <c r="D46" i="8"/>
  <c r="G45" i="8"/>
  <c r="F45" i="8"/>
  <c r="E45" i="8"/>
  <c r="D45" i="8"/>
  <c r="F41" i="8"/>
  <c r="D41" i="8"/>
  <c r="G40" i="8"/>
  <c r="F40" i="8"/>
  <c r="E40" i="8"/>
  <c r="D40" i="8"/>
  <c r="G39" i="8"/>
  <c r="F39" i="8"/>
  <c r="E39" i="8"/>
  <c r="D39" i="8"/>
  <c r="G38" i="8"/>
  <c r="F38" i="8"/>
  <c r="E38" i="8"/>
  <c r="D38" i="8"/>
  <c r="G37" i="8"/>
  <c r="F37" i="8"/>
  <c r="E37" i="8"/>
  <c r="D37" i="8"/>
  <c r="G36" i="8"/>
  <c r="F36" i="8"/>
  <c r="E36" i="8"/>
  <c r="D36" i="8"/>
  <c r="G35" i="8"/>
  <c r="F35" i="8"/>
  <c r="E35" i="8"/>
  <c r="D35" i="8"/>
  <c r="G34" i="8"/>
  <c r="F34" i="8"/>
  <c r="E34" i="8"/>
  <c r="D34" i="8"/>
  <c r="G33" i="8"/>
  <c r="F33" i="8"/>
  <c r="E33" i="8"/>
  <c r="D33" i="8"/>
  <c r="G32" i="8"/>
  <c r="F32" i="8"/>
  <c r="E32" i="8"/>
  <c r="D32" i="8"/>
  <c r="G31" i="8"/>
  <c r="F31" i="8"/>
  <c r="E31" i="8"/>
  <c r="D31" i="8"/>
  <c r="G30" i="8"/>
  <c r="F30" i="8"/>
  <c r="E30" i="8"/>
  <c r="D30" i="8"/>
  <c r="G29" i="8"/>
  <c r="F29" i="8"/>
  <c r="E29" i="8"/>
  <c r="D29" i="8"/>
  <c r="G28" i="8"/>
  <c r="F28" i="8"/>
  <c r="E28" i="8"/>
  <c r="D28" i="8"/>
  <c r="G27" i="8"/>
  <c r="F27" i="8"/>
  <c r="E27" i="8"/>
  <c r="D27" i="8"/>
  <c r="G26" i="8"/>
  <c r="F26" i="8"/>
  <c r="E26" i="8"/>
  <c r="D26" i="8"/>
  <c r="G25" i="8"/>
  <c r="F25" i="8"/>
  <c r="E25" i="8"/>
  <c r="D25" i="8"/>
  <c r="G24" i="8"/>
  <c r="F24" i="8"/>
  <c r="E24" i="8"/>
  <c r="D24" i="8"/>
  <c r="G23" i="8"/>
  <c r="F23" i="8"/>
  <c r="E23" i="8"/>
  <c r="D23" i="8"/>
  <c r="G22" i="8"/>
  <c r="F22" i="8"/>
  <c r="E22" i="8"/>
  <c r="D22" i="8"/>
  <c r="G21" i="8"/>
  <c r="F21" i="8"/>
  <c r="E21" i="8"/>
  <c r="D21" i="8"/>
  <c r="G20" i="8"/>
  <c r="F20" i="8"/>
  <c r="E20" i="8"/>
  <c r="D20" i="8"/>
  <c r="G19" i="8"/>
  <c r="F19" i="8"/>
  <c r="E19" i="8"/>
  <c r="D19" i="8"/>
  <c r="G18" i="8"/>
  <c r="F18" i="8"/>
  <c r="E18" i="8"/>
  <c r="D18" i="8"/>
  <c r="G17" i="8"/>
  <c r="F17" i="8"/>
  <c r="E17" i="8"/>
  <c r="D17" i="8"/>
  <c r="G16" i="8"/>
  <c r="F16" i="8"/>
  <c r="E16" i="8"/>
  <c r="D16" i="8"/>
  <c r="G15" i="8"/>
  <c r="F15" i="8"/>
  <c r="E15" i="8"/>
  <c r="D15" i="8"/>
  <c r="G14" i="8"/>
  <c r="F14" i="8"/>
  <c r="E14" i="8"/>
  <c r="D14" i="8"/>
  <c r="G13" i="8"/>
  <c r="F13" i="8"/>
  <c r="E13" i="8"/>
  <c r="D13" i="8"/>
  <c r="G12" i="8"/>
  <c r="F12" i="8"/>
  <c r="E12" i="8"/>
  <c r="D12" i="8"/>
  <c r="G11" i="8"/>
  <c r="F11" i="8"/>
  <c r="E11" i="8"/>
  <c r="D11" i="8"/>
  <c r="F7" i="8"/>
  <c r="D7" i="8"/>
  <c r="G6" i="8"/>
  <c r="F6" i="8"/>
  <c r="E6" i="8"/>
  <c r="D6" i="8"/>
  <c r="Q21" i="9" l="1"/>
  <c r="Q15" i="9"/>
  <c r="Q14" i="9"/>
  <c r="Q13" i="9"/>
  <c r="G17" i="9"/>
  <c r="G18" i="9"/>
  <c r="G19" i="9"/>
  <c r="G20" i="9"/>
  <c r="G16" i="9"/>
  <c r="D16" i="9"/>
  <c r="E16" i="9"/>
  <c r="F16" i="9"/>
  <c r="D17" i="9"/>
  <c r="E17" i="9"/>
  <c r="F17" i="9"/>
  <c r="D18" i="9"/>
  <c r="Q18" i="9" s="1"/>
  <c r="E18" i="9"/>
  <c r="F18" i="9"/>
  <c r="D19" i="9"/>
  <c r="E19" i="9"/>
  <c r="F19" i="9"/>
  <c r="D20" i="9"/>
  <c r="Q20" i="9" s="1"/>
  <c r="E20" i="9"/>
  <c r="F20" i="9"/>
  <c r="C16" i="9"/>
  <c r="C17" i="9"/>
  <c r="Q17" i="9" s="1"/>
  <c r="C18" i="9"/>
  <c r="C19" i="9"/>
  <c r="Q19" i="9" s="1"/>
  <c r="C20" i="9"/>
  <c r="Q16" i="9" l="1"/>
  <c r="Q109" i="8"/>
  <c r="Q110" i="8"/>
  <c r="Q111" i="8"/>
  <c r="Q112" i="8"/>
  <c r="Q113" i="8"/>
  <c r="Q114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4" i="8"/>
  <c r="Q5" i="8"/>
  <c r="Q6" i="8"/>
  <c r="Q7" i="8"/>
  <c r="Q3" i="8"/>
  <c r="J121" i="6" l="1"/>
  <c r="K121" i="6"/>
  <c r="D41" i="6"/>
  <c r="M121" i="6" s="1"/>
  <c r="J122" i="6"/>
  <c r="K122" i="6"/>
  <c r="D109" i="6"/>
  <c r="M122" i="6" s="1"/>
  <c r="J123" i="6"/>
  <c r="K123" i="6"/>
  <c r="L123" i="6" s="1"/>
  <c r="D115" i="6"/>
  <c r="M123" i="6"/>
  <c r="J120" i="6"/>
  <c r="K120" i="6"/>
  <c r="D6" i="6"/>
  <c r="M120" i="6"/>
  <c r="F115" i="6"/>
  <c r="F109" i="6"/>
  <c r="F41" i="6"/>
  <c r="F6" i="6"/>
  <c r="J124" i="6" l="1"/>
  <c r="M124" i="6"/>
  <c r="N120" i="6"/>
  <c r="N123" i="6"/>
  <c r="L122" i="6"/>
  <c r="N122" i="6"/>
  <c r="N121" i="6"/>
  <c r="L121" i="6"/>
  <c r="L120" i="6"/>
  <c r="K124" i="6"/>
  <c r="L124" i="6" l="1"/>
  <c r="N124" i="6"/>
  <c r="C4" i="5" s="1"/>
</calcChain>
</file>

<file path=xl/comments1.xml><?xml version="1.0" encoding="utf-8"?>
<comments xmlns="http://schemas.openxmlformats.org/spreadsheetml/2006/main">
  <authors>
    <author>ZeMarcio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ZeMarcio:</t>
        </r>
        <r>
          <rPr>
            <sz val="9"/>
            <color indexed="81"/>
            <rFont val="Segoe UI"/>
            <family val="2"/>
          </rPr>
          <t xml:space="preserve">
Tabela Original sem formataçao HTML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</rPr>
          <t>ZeMarcio:</t>
        </r>
        <r>
          <rPr>
            <sz val="9"/>
            <color indexed="81"/>
            <rFont val="Segoe UI"/>
            <family val="2"/>
          </rPr>
          <t xml:space="preserve">
Tabela com todos os números formatados e transformados em texto</t>
        </r>
      </text>
    </comment>
  </commentList>
</comments>
</file>

<file path=xl/sharedStrings.xml><?xml version="1.0" encoding="utf-8"?>
<sst xmlns="http://schemas.openxmlformats.org/spreadsheetml/2006/main" count="1360" uniqueCount="198">
  <si>
    <t>2º Sem</t>
  </si>
  <si>
    <t>Área</t>
  </si>
  <si>
    <t>D</t>
  </si>
  <si>
    <t>CS1</t>
  </si>
  <si>
    <t>Medicina</t>
  </si>
  <si>
    <t>CS2</t>
  </si>
  <si>
    <t>Veterinária, Odontologia, Zootecnia</t>
  </si>
  <si>
    <t>ENG</t>
  </si>
  <si>
    <t>Engenharias</t>
  </si>
  <si>
    <t>CS3</t>
  </si>
  <si>
    <t>Nutrição e Farmácia</t>
  </si>
  <si>
    <t>CA</t>
  </si>
  <si>
    <t>Ciências Agrárias</t>
  </si>
  <si>
    <t>CS4</t>
  </si>
  <si>
    <t>Enfermagem, Fisioterapia, Fonoaudiologia e Ed. Física</t>
  </si>
  <si>
    <t>CSB</t>
  </si>
  <si>
    <t>Direito</t>
  </si>
  <si>
    <t>CH1</t>
  </si>
  <si>
    <t>Psicologia</t>
  </si>
  <si>
    <t>CET</t>
  </si>
  <si>
    <t>Ciências Exatas e da Terra</t>
  </si>
  <si>
    <t>CB</t>
  </si>
  <si>
    <t>Ciências Biológicas</t>
  </si>
  <si>
    <t>CE</t>
  </si>
  <si>
    <t>Ciências Exatas: Matemática, Computação, Estatística</t>
  </si>
  <si>
    <t>CSC</t>
  </si>
  <si>
    <t>Arquitetura / Urbanismo</t>
  </si>
  <si>
    <t>A</t>
  </si>
  <si>
    <t>Artes</t>
  </si>
  <si>
    <t>M</t>
  </si>
  <si>
    <t>Música</t>
  </si>
  <si>
    <t>CSA</t>
  </si>
  <si>
    <t>Ciências Sociais Aplicadas</t>
  </si>
  <si>
    <t>LL</t>
  </si>
  <si>
    <t>Linguística e letras</t>
  </si>
  <si>
    <t>CH</t>
  </si>
  <si>
    <t>Ciências Humanas</t>
  </si>
  <si>
    <t>CH2</t>
  </si>
  <si>
    <t>Formação de Professor</t>
  </si>
  <si>
    <t>TEC</t>
  </si>
  <si>
    <t>Tecnólogos</t>
  </si>
  <si>
    <t>Descrição dos Cursos</t>
  </si>
  <si>
    <t>2ºS
2015-D</t>
  </si>
  <si>
    <t>1ºS
(2015-D+1)</t>
  </si>
  <si>
    <t>Total Geral</t>
  </si>
  <si>
    <t>I6 + I5 + I4 + I3</t>
  </si>
  <si>
    <t>C6 + C5 + C4 + C3</t>
  </si>
  <si>
    <t>C6= C6 (1ºS2015) + C6 (2ºS2015)</t>
  </si>
  <si>
    <t>C5= C5 (1ºS2015) + C5 (2ºS2015)</t>
  </si>
  <si>
    <t>C4= C4 (1ºS2015) + C4 (2ºS2015)</t>
  </si>
  <si>
    <t>C3= C3 (1ºS2015) + C3 (2ºS2015)</t>
  </si>
  <si>
    <t>I3 = I3 (2ºS2012) + I3 (1ºS2013)</t>
  </si>
  <si>
    <t>I6 = I6 (2ºS2009) + I6 (1ºS2010)</t>
  </si>
  <si>
    <t>I5 = I5 (2ºS2010) + I5 (1ºS2011)</t>
  </si>
  <si>
    <t>I4 = I4 (2ºS2011) + I5 (1ºS2012)</t>
  </si>
  <si>
    <t>Ingressantes com formatura prevista em 2015</t>
  </si>
  <si>
    <t>Concluintes em 2015</t>
  </si>
  <si>
    <t>1º Sem</t>
  </si>
  <si>
    <t>Cálculo da Taxa de Sucesso da Graduação em 2015</t>
  </si>
  <si>
    <t>onde C6+C5+C4+C3 é o número de concluintes em 2015 e os ingressantes são os relacionados da forma acima</t>
  </si>
  <si>
    <t>Curso</t>
  </si>
  <si>
    <t>Cidade</t>
  </si>
  <si>
    <t>Niterói</t>
  </si>
  <si>
    <t>Ingressantes</t>
  </si>
  <si>
    <t>Concluintes</t>
  </si>
  <si>
    <t>Total</t>
  </si>
  <si>
    <t>Cursos de 6 anos</t>
  </si>
  <si>
    <t>Cursos de 5 anos</t>
  </si>
  <si>
    <t>2010 2ºS</t>
  </si>
  <si>
    <t>2011 1ºS</t>
  </si>
  <si>
    <t>Cursos de 4 anos</t>
  </si>
  <si>
    <t>2011 2ºS</t>
  </si>
  <si>
    <t>2012 1ºS</t>
  </si>
  <si>
    <t>Cursos de 3 anos</t>
  </si>
  <si>
    <t>2012 2ºS</t>
  </si>
  <si>
    <t>2013 1ºS</t>
  </si>
  <si>
    <t>Campos dos Goytacazes</t>
  </si>
  <si>
    <t>Macaé</t>
  </si>
  <si>
    <t>Educação Física</t>
  </si>
  <si>
    <t>Enfermagem</t>
  </si>
  <si>
    <t>Engenharia Agrícola e Ambiental</t>
  </si>
  <si>
    <t>Engenharia Civil</t>
  </si>
  <si>
    <t>Engenharia de Petróleo</t>
  </si>
  <si>
    <t>Engenharia de Produção</t>
  </si>
  <si>
    <t>Engenharia de Recursos Hídricos e do Meio Ambiente</t>
  </si>
  <si>
    <t>Engenharia de Telecomunicações</t>
  </si>
  <si>
    <t>Engenharia Elétrica</t>
  </si>
  <si>
    <t>Engenharia Mecânica</t>
  </si>
  <si>
    <t>Engenharia Química</t>
  </si>
  <si>
    <t>Farmácia</t>
  </si>
  <si>
    <t>Medicina Veterinária</t>
  </si>
  <si>
    <t>Nutrição</t>
  </si>
  <si>
    <t>Odontologia</t>
  </si>
  <si>
    <t>Nova Friburgo</t>
  </si>
  <si>
    <t>Fonoaudiologia</t>
  </si>
  <si>
    <t>Rio das Ostras</t>
  </si>
  <si>
    <t>Volta Redonda</t>
  </si>
  <si>
    <t>Engenharia de Agronegócios</t>
  </si>
  <si>
    <t>Engenharia Metalúrgica</t>
  </si>
  <si>
    <t>Administração</t>
  </si>
  <si>
    <t>Itaperuna</t>
  </si>
  <si>
    <t>Administração Pública</t>
  </si>
  <si>
    <t>Antropologia</t>
  </si>
  <si>
    <t>Arquitetura</t>
  </si>
  <si>
    <t>Arquivologia</t>
  </si>
  <si>
    <t>Biblioteconomia e Documentação</t>
  </si>
  <si>
    <t>Biomedicina</t>
  </si>
  <si>
    <t>Ciências Atuariais</t>
  </si>
  <si>
    <t>Ciências Contábeis</t>
  </si>
  <si>
    <t>Miracema</t>
  </si>
  <si>
    <t>Ciências Econômicas</t>
  </si>
  <si>
    <t>Ciências Naturais</t>
  </si>
  <si>
    <t>Santo Antônio de Pádua</t>
  </si>
  <si>
    <t>Ciências Sociais</t>
  </si>
  <si>
    <t>Cinema e Audiovisual</t>
  </si>
  <si>
    <t>Computação</t>
  </si>
  <si>
    <t>Desenho Industrial</t>
  </si>
  <si>
    <t>Estatística</t>
  </si>
  <si>
    <t>Estudos de Mídia</t>
  </si>
  <si>
    <t>Filosofia</t>
  </si>
  <si>
    <t>Física</t>
  </si>
  <si>
    <t>Geofisica</t>
  </si>
  <si>
    <t>Geografia</t>
  </si>
  <si>
    <t>Angra dos Reis</t>
  </si>
  <si>
    <t>História</t>
  </si>
  <si>
    <t>Hotelaria</t>
  </si>
  <si>
    <t>Matemática</t>
  </si>
  <si>
    <t>Pedagogia</t>
  </si>
  <si>
    <t>Políticas Públicas</t>
  </si>
  <si>
    <t>Produção Cultural</t>
  </si>
  <si>
    <t>Química</t>
  </si>
  <si>
    <t>Química Industrial</t>
  </si>
  <si>
    <t>Relações Internacionais</t>
  </si>
  <si>
    <t>Segurança Pública</t>
  </si>
  <si>
    <t>Serviço Social</t>
  </si>
  <si>
    <t>Sistemas de Informação</t>
  </si>
  <si>
    <t>Sociologia</t>
  </si>
  <si>
    <t>Turismo</t>
  </si>
  <si>
    <t>Letras</t>
  </si>
  <si>
    <t>Processos Gerenciais</t>
  </si>
  <si>
    <t>6 anos</t>
  </si>
  <si>
    <t>TSG</t>
  </si>
  <si>
    <t>5 anos</t>
  </si>
  <si>
    <t>4 anos</t>
  </si>
  <si>
    <t>3 anos</t>
  </si>
  <si>
    <t>Duração dos Cursos</t>
  </si>
  <si>
    <t>Ingressantes considerados</t>
  </si>
  <si>
    <t>TSG 2015</t>
  </si>
  <si>
    <t>Ano</t>
  </si>
  <si>
    <t>2009</t>
  </si>
  <si>
    <t>2010</t>
  </si>
  <si>
    <t>2011</t>
  </si>
  <si>
    <t>2012</t>
  </si>
  <si>
    <t>2013</t>
  </si>
  <si>
    <t>2014</t>
  </si>
  <si>
    <t>2015</t>
  </si>
  <si>
    <t>2015 2ºS</t>
  </si>
  <si>
    <t>2016 1ºS</t>
  </si>
  <si>
    <t>2013 2ºS</t>
  </si>
  <si>
    <t>2014 1ºS</t>
  </si>
  <si>
    <t xml:space="preserve">Comunicação Social </t>
  </si>
  <si>
    <t>Ciência Ambiental</t>
  </si>
  <si>
    <t>Ciência da Computação</t>
  </si>
  <si>
    <t>Taxa de Sucesso em 2016</t>
  </si>
  <si>
    <t>&lt;/td&gt; &lt;/tr&gt;</t>
  </si>
  <si>
    <t>&lt;/td&gt; &lt;td&gt;</t>
  </si>
  <si>
    <t>&lt;table border="1" cellpadding="1" cellspacing="1" style="border-collapse: collapse;"&gt; &lt;tbody&gt;   &lt;tr class="rtecenter" style="text-decoration:none; color:white; background-color: rgb(42, 104, 175)"&gt; &lt;td class="rtecenter" colspan="6"&gt;</t>
  </si>
  <si>
    <t>&lt;/td&gt;&lt;td class="rtecenter" colspan="2" rowspan="1"&gt;</t>
  </si>
  <si>
    <t>&lt;td class="rtecenter" colspan="2" rowspan="1"&gt;</t>
  </si>
  <si>
    <t>&lt;tr style="text-decoration:none; color:blue; background-color: rgb(255, 230, 153);"&gt;&lt;td class="rtecenter" colspan="2" rowspan="1"&gt;</t>
  </si>
  <si>
    <t>&lt;/tbody&gt; &lt;/table&gt;</t>
  </si>
  <si>
    <t>&lt;tr style="background-color: rgb(221, 235, 247);"&gt;&lt;td&gt;</t>
  </si>
  <si>
    <t>&lt;/td&gt; &lt;td class="rtecenter"&gt;</t>
  </si>
  <si>
    <t>&lt;td class="rtecenter"colspan="2" rowspan="1"&gt;</t>
  </si>
  <si>
    <t>&lt;tr class="rtecenter" style="text-decoration:none; color:white; background-color: rgb(42, 104, 175)"&gt; &lt;td style="text-align: center; vertical-align: middle;"colspan="1" rowspan="2"&gt;</t>
  </si>
  <si>
    <t>&lt;/td&gt;&lt;td style="text-align: center; vertical-align: middle;"colspan="1" rowspan="2"&gt;</t>
  </si>
  <si>
    <t>&lt;tr class="rtecenter" style="text-decoration:none; color:white; background-color: rgb(42, 104, 175)"&gt;&lt;td class="rtecenter"&gt;</t>
  </si>
  <si>
    <t>&lt;tr style="background-color: rgb(155, 194, 230);"&gt; &lt;td&gt;</t>
  </si>
  <si>
    <t>&lt;tr class="rtecenter" style="text-decoration:none; color:white; background-color: rgb(42, 104, 175)"&gt; &lt;td class="rtecenter" colspan="6"&gt;</t>
  </si>
  <si>
    <t>1a Coluna</t>
  </si>
  <si>
    <t>2a Coluna</t>
  </si>
  <si>
    <t>3a Coluna</t>
  </si>
  <si>
    <t>4a Coluna</t>
  </si>
  <si>
    <t>5a Coluna</t>
  </si>
  <si>
    <t>6a Coluna</t>
  </si>
  <si>
    <t>Fechar</t>
  </si>
  <si>
    <t>&lt;td class="rtecenter"&gt;</t>
  </si>
  <si>
    <t>&lt;/td&gt;&lt;td style="text-align: center; vertical-align: middle;"colspan="2" rowspan="1"&gt;</t>
  </si>
  <si>
    <t>Total em 2016</t>
  </si>
  <si>
    <t>&lt;tr style="background-color: rgb(155, 194, 230);"&gt; &lt;td class="rtecenter"&gt;</t>
  </si>
  <si>
    <t>&lt;td style="text-align: center; vertical-align: middle;"colspan="1" rowspan="2"&gt;</t>
  </si>
  <si>
    <t>&lt;tr style="background-color: rgb(221, 235, 247)"&gt;&lt;td class="rtecenter"&gt;</t>
  </si>
  <si>
    <t>&lt;tr style="color:blue; background-color: rgb(255, 230, 153);"&gt;&lt;td class="rtecenter"&gt;</t>
  </si>
  <si>
    <t>&lt;table border="1" cellpadding="1" cellspacing="1" style="border-collapse: collapse;"&gt; &lt;tbody&gt;   &lt;tr style="color:white; background-color: rgb(42, 104, 175)"&gt; &lt;td class="rtecenter" colspan="6"&gt;</t>
  </si>
  <si>
    <t>&lt;tr style="color:white; background-color: rgb(42, 104, 175)"&gt; &lt;td style="text-align: center; vertical-align: middle;"colspan="1" rowspan="2"&gt;</t>
  </si>
  <si>
    <t>&lt;tr style="color:white; background-color: rgb(42, 104, 175)"&gt;</t>
  </si>
  <si>
    <t>1ºS/2016</t>
  </si>
  <si>
    <t>2ºS/2015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</si>
</sst>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Lato Regular"/>
    </font>
    <font>
      <sz val="12"/>
      <color theme="1"/>
      <name val="Lato"/>
      <family val="2"/>
    </font>
    <font>
      <sz val="24"/>
      <color theme="0"/>
      <name val="Lato"/>
      <family val="2"/>
    </font>
    <font>
      <b/>
      <sz val="14"/>
      <color rgb="FF002060"/>
      <name val="Lato"/>
      <family val="2"/>
    </font>
    <font>
      <b/>
      <sz val="12"/>
      <color rgb="FF002060"/>
      <name val="Lato"/>
      <family val="2"/>
    </font>
    <font>
      <sz val="12"/>
      <color rgb="FF002060"/>
      <name val="Lato"/>
      <family val="2"/>
    </font>
    <font>
      <sz val="12"/>
      <color theme="0"/>
      <name val="Lato"/>
      <family val="2"/>
    </font>
    <font>
      <sz val="18"/>
      <color theme="0"/>
      <name val="Lato"/>
      <family val="2"/>
    </font>
    <font>
      <sz val="24"/>
      <color rgb="FF002060"/>
      <name val="Lato"/>
      <family val="2"/>
    </font>
    <font>
      <sz val="16"/>
      <color rgb="FF002060"/>
      <name val="Lato"/>
      <family val="2"/>
    </font>
    <font>
      <sz val="12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2A68AF"/>
        <bgColor indexed="64"/>
      </patternFill>
    </fill>
    <fill>
      <patternFill patternType="solid">
        <fgColor theme="4" tint="0.39994506668294322"/>
        <bgColor indexed="64"/>
      </patternFill>
    </fill>
  </fills>
  <borders count="51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thick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center" vertical="center" wrapText="1" readingOrder="1"/>
    </xf>
    <xf numFmtId="0" fontId="7" fillId="0" borderId="13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left" vertical="center" inden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0" fontId="8" fillId="2" borderId="1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right" vertical="center"/>
    </xf>
    <xf numFmtId="0" fontId="8" fillId="4" borderId="19" xfId="0" applyFont="1" applyFill="1" applyBorder="1" applyAlignment="1">
      <alignment horizontal="right" vertical="center"/>
    </xf>
    <xf numFmtId="10" fontId="3" fillId="0" borderId="5" xfId="0" applyNumberFormat="1" applyFont="1" applyFill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left" vertical="center" inden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9" fillId="3" borderId="3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10" fontId="8" fillId="2" borderId="37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10" fontId="8" fillId="4" borderId="37" xfId="0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3" fontId="12" fillId="0" borderId="39" xfId="0" applyNumberFormat="1" applyFont="1" applyFill="1" applyBorder="1" applyAlignment="1">
      <alignment horizontal="center" vertical="center"/>
    </xf>
    <xf numFmtId="10" fontId="12" fillId="0" borderId="40" xfId="0" applyNumberFormat="1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0" fontId="3" fillId="0" borderId="4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3" fontId="0" fillId="0" borderId="18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3" fontId="0" fillId="0" borderId="21" xfId="0" applyNumberFormat="1" applyFont="1" applyBorder="1" applyAlignment="1">
      <alignment vertical="center"/>
    </xf>
    <xf numFmtId="0" fontId="0" fillId="0" borderId="46" xfId="0" applyBorder="1" applyAlignment="1">
      <alignment vertical="center"/>
    </xf>
    <xf numFmtId="10" fontId="13" fillId="2" borderId="19" xfId="0" applyNumberFormat="1" applyFont="1" applyFill="1" applyBorder="1" applyAlignment="1">
      <alignment horizontal="center" vertical="center"/>
    </xf>
    <xf numFmtId="10" fontId="13" fillId="2" borderId="46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 readingOrder="1"/>
    </xf>
    <xf numFmtId="0" fontId="8" fillId="2" borderId="13" xfId="0" applyFont="1" applyFill="1" applyBorder="1" applyAlignment="1">
      <alignment horizontal="center" vertical="center" wrapText="1" readingOrder="1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 readingOrder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3">
    <cellStyle name="Hiperlink" xfId="1" builtinId="8" hidden="1"/>
    <cellStyle name="Hiperlink Visitado" xfId="2" builtinId="9" hidden="1"/>
    <cellStyle name="Normal" xfId="0" builtinId="0"/>
  </cellStyles>
  <dxfs count="0"/>
  <tableStyles count="0" defaultTableStyle="TableStyleMedium9" defaultPivotStyle="PivotStyleMedium7"/>
  <colors>
    <mruColors>
      <color rgb="FFF17A23"/>
      <color rgb="FFA69D98"/>
      <color rgb="FF2A6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rgbClr val="00206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Taxa de Sucesso na Graduação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152400"/>
            </a:sp3d>
          </c:spPr>
          <c:invertIfNegative val="0"/>
          <c:cat>
            <c:strRef>
              <c:f>Grafico!$B$4:$B$11</c:f>
              <c:strCache>
                <c:ptCount val="8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</c:strCache>
            </c:strRef>
          </c:cat>
          <c:val>
            <c:numRef>
              <c:f>Grafico!$C$4:$C$11</c:f>
              <c:numCache>
                <c:formatCode>0.00%</c:formatCode>
                <c:ptCount val="8"/>
                <c:pt idx="0">
                  <c:v>0.38441862943621441</c:v>
                </c:pt>
                <c:pt idx="1">
                  <c:v>0.42620000000000002</c:v>
                </c:pt>
                <c:pt idx="2">
                  <c:v>0.43619999999999998</c:v>
                </c:pt>
                <c:pt idx="3">
                  <c:v>0.55879999999999996</c:v>
                </c:pt>
                <c:pt idx="4">
                  <c:v>0.58799999999999997</c:v>
                </c:pt>
                <c:pt idx="5">
                  <c:v>0.64</c:v>
                </c:pt>
                <c:pt idx="6">
                  <c:v>0.7389</c:v>
                </c:pt>
                <c:pt idx="7">
                  <c:v>0.78900000000000003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2-4F96-AB16-A08751E8C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467624"/>
        <c:axId val="111466840"/>
      </c:barChart>
      <c:catAx>
        <c:axId val="11146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466840"/>
        <c:crosses val="autoZero"/>
        <c:auto val="1"/>
        <c:lblAlgn val="ctr"/>
        <c:lblOffset val="100"/>
        <c:noMultiLvlLbl val="0"/>
      </c:catAx>
      <c:valAx>
        <c:axId val="11146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pt-BR"/>
          </a:p>
        </c:txPr>
        <c:crossAx val="11146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rgbClr val="00206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</xdr:colOff>
      <xdr:row>5</xdr:row>
      <xdr:rowOff>14288</xdr:rowOff>
    </xdr:from>
    <xdr:to>
      <xdr:col>16</xdr:col>
      <xdr:colOff>335525</xdr:colOff>
      <xdr:row>32</xdr:row>
      <xdr:rowOff>50026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495301</xdr:colOff>
      <xdr:row>25</xdr:row>
      <xdr:rowOff>128588</xdr:rowOff>
    </xdr:from>
    <xdr:ext cx="6953250" cy="509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1458576" y="5195888"/>
              <a:ext cx="6953250" cy="509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sz="28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t-BR" sz="28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𝑇𝑆𝐺</m:t>
                        </m:r>
                      </m:e>
                      <m:sub>
                        <m:r>
                          <a:rPr lang="pt-BR" sz="28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2015</m:t>
                        </m:r>
                      </m:sub>
                    </m:sSub>
                    <m:r>
                      <a:rPr lang="pt-BR" sz="28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</m:t>
                    </m:r>
                    <m:box>
                      <m:boxPr>
                        <m:ctrlPr>
                          <a:rPr lang="pt-BR" sz="28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</m:ctrlPr>
                      </m:boxPr>
                      <m:e>
                        <m:argPr>
                          <m:argSz m:val="-1"/>
                        </m:argPr>
                        <m:f>
                          <m:fPr>
                            <m:ctrlP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5+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4+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num>
                          <m:den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5+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4+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𝐼</m:t>
                            </m:r>
                            <m:r>
                              <a:rPr lang="pt-BR" sz="2800" b="0" i="1">
                                <a:solidFill>
                                  <a:srgbClr val="00206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3</m:t>
                            </m:r>
                          </m:den>
                        </m:f>
                        <m:r>
                          <a:rPr lang="pt-BR" sz="28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×100</m:t>
                        </m:r>
                      </m:e>
                    </m:box>
                  </m:oMath>
                </m:oMathPara>
              </a14:m>
              <a:endParaRPr lang="pt-BR" sz="2800">
                <a:solidFill>
                  <a:srgbClr val="002060"/>
                </a:solidFill>
              </a:endParaRPr>
            </a:p>
          </xdr:txBody>
        </xdr:sp>
      </mc:Choice>
      <mc:Fallback xmlns="">
        <xdr:sp macro="" textlink="">
          <xdr:nvSpPr>
            <xdr:cNvPr id="3" name="CaixaDeTexto 2"/>
            <xdr:cNvSpPr txBox="1"/>
          </xdr:nvSpPr>
          <xdr:spPr>
            <a:xfrm>
              <a:off x="11458576" y="5195888"/>
              <a:ext cx="6953250" cy="509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t-BR" sz="28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〖𝑇𝑆𝐺〗_2015=□(64&amp;</a:t>
              </a:r>
              <a:r>
                <a:rPr lang="pt-BR" sz="2800" b="0" i="0">
                  <a:solidFill>
                    <a:srgbClr val="00206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(𝐶6+𝐶5+𝐶4+𝐶3)/(𝐼6+𝐼5+𝐼4+𝐼3)×100)</a:t>
              </a:r>
              <a:endParaRPr lang="pt-BR" sz="28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5"/>
  <sheetViews>
    <sheetView showGridLines="0" topLeftCell="A13" zoomScale="78" zoomScaleNormal="78" workbookViewId="0">
      <selection activeCell="I137" sqref="I137"/>
    </sheetView>
  </sheetViews>
  <sheetFormatPr defaultColWidth="10.875" defaultRowHeight="15"/>
  <cols>
    <col min="1" max="1" width="12.375" style="14" customWidth="1"/>
    <col min="2" max="2" width="50.625" style="14" customWidth="1"/>
    <col min="3" max="3" width="25.625" style="14" customWidth="1"/>
    <col min="4" max="5" width="10.875" style="14"/>
    <col min="6" max="7" width="10.875" style="15"/>
    <col min="8" max="8" width="0.5" style="14" customWidth="1"/>
    <col min="9" max="14" width="13.625" style="14" customWidth="1"/>
    <col min="15" max="16384" width="10.875" style="14"/>
  </cols>
  <sheetData>
    <row r="1" spans="2:7" ht="15.75" thickBot="1"/>
    <row r="2" spans="2:7" s="16" customFormat="1" ht="30.75" thickTop="1">
      <c r="B2" s="100" t="s">
        <v>66</v>
      </c>
      <c r="C2" s="101"/>
      <c r="D2" s="101"/>
      <c r="E2" s="101"/>
      <c r="F2" s="101"/>
      <c r="G2" s="102"/>
    </row>
    <row r="3" spans="2:7">
      <c r="B3" s="103" t="s">
        <v>60</v>
      </c>
      <c r="C3" s="104" t="s">
        <v>61</v>
      </c>
      <c r="D3" s="104" t="s">
        <v>63</v>
      </c>
      <c r="E3" s="104"/>
      <c r="F3" s="104" t="s">
        <v>64</v>
      </c>
      <c r="G3" s="105"/>
    </row>
    <row r="4" spans="2:7">
      <c r="B4" s="103"/>
      <c r="C4" s="104"/>
      <c r="D4" s="18" t="s">
        <v>68</v>
      </c>
      <c r="E4" s="18" t="s">
        <v>69</v>
      </c>
      <c r="F4" s="18" t="s">
        <v>157</v>
      </c>
      <c r="G4" s="19" t="s">
        <v>156</v>
      </c>
    </row>
    <row r="5" spans="2:7">
      <c r="B5" s="20" t="s">
        <v>4</v>
      </c>
      <c r="C5" s="21" t="s">
        <v>62</v>
      </c>
      <c r="D5" s="21">
        <v>80</v>
      </c>
      <c r="E5" s="21">
        <v>85</v>
      </c>
      <c r="F5" s="22">
        <v>82</v>
      </c>
      <c r="G5" s="23">
        <v>72</v>
      </c>
    </row>
    <row r="6" spans="2:7" ht="16.5" thickBot="1">
      <c r="B6" s="112" t="s">
        <v>65</v>
      </c>
      <c r="C6" s="113"/>
      <c r="D6" s="113">
        <f>D5+E5</f>
        <v>165</v>
      </c>
      <c r="E6" s="113"/>
      <c r="F6" s="113">
        <f>F5+G5</f>
        <v>154</v>
      </c>
      <c r="G6" s="114"/>
    </row>
    <row r="7" spans="2:7" ht="2.1" customHeight="1" thickTop="1" thickBot="1"/>
    <row r="8" spans="2:7" ht="30.75" thickTop="1">
      <c r="B8" s="100" t="s">
        <v>67</v>
      </c>
      <c r="C8" s="101"/>
      <c r="D8" s="101"/>
      <c r="E8" s="101"/>
      <c r="F8" s="101"/>
      <c r="G8" s="102"/>
    </row>
    <row r="9" spans="2:7">
      <c r="B9" s="103" t="s">
        <v>60</v>
      </c>
      <c r="C9" s="104" t="s">
        <v>61</v>
      </c>
      <c r="D9" s="104" t="s">
        <v>63</v>
      </c>
      <c r="E9" s="104"/>
      <c r="F9" s="104" t="s">
        <v>64</v>
      </c>
      <c r="G9" s="105"/>
    </row>
    <row r="10" spans="2:7">
      <c r="B10" s="103"/>
      <c r="C10" s="104"/>
      <c r="D10" s="18" t="s">
        <v>71</v>
      </c>
      <c r="E10" s="18" t="s">
        <v>72</v>
      </c>
      <c r="F10" s="18" t="s">
        <v>157</v>
      </c>
      <c r="G10" s="19" t="s">
        <v>156</v>
      </c>
    </row>
    <row r="11" spans="2:7">
      <c r="B11" s="24" t="s">
        <v>16</v>
      </c>
      <c r="C11" s="25" t="s">
        <v>77</v>
      </c>
      <c r="D11" s="25">
        <v>52</v>
      </c>
      <c r="E11" s="25">
        <v>60</v>
      </c>
      <c r="F11" s="26">
        <v>31</v>
      </c>
      <c r="G11" s="27">
        <v>34</v>
      </c>
    </row>
    <row r="12" spans="2:7">
      <c r="B12" s="28" t="s">
        <v>16</v>
      </c>
      <c r="C12" s="29" t="s">
        <v>62</v>
      </c>
      <c r="D12" s="29">
        <v>181</v>
      </c>
      <c r="E12" s="29">
        <v>179</v>
      </c>
      <c r="F12" s="30">
        <v>142</v>
      </c>
      <c r="G12" s="31">
        <v>130</v>
      </c>
    </row>
    <row r="13" spans="2:7">
      <c r="B13" s="24" t="s">
        <v>16</v>
      </c>
      <c r="C13" s="25" t="s">
        <v>96</v>
      </c>
      <c r="D13" s="25">
        <v>0</v>
      </c>
      <c r="E13" s="25">
        <v>39</v>
      </c>
      <c r="F13" s="26">
        <v>30</v>
      </c>
      <c r="G13" s="27">
        <v>30</v>
      </c>
    </row>
    <row r="14" spans="2:7">
      <c r="B14" s="28" t="s">
        <v>78</v>
      </c>
      <c r="C14" s="29" t="s">
        <v>62</v>
      </c>
      <c r="D14" s="29">
        <v>31</v>
      </c>
      <c r="E14" s="29">
        <v>30</v>
      </c>
      <c r="F14" s="30">
        <v>14</v>
      </c>
      <c r="G14" s="31">
        <v>1</v>
      </c>
    </row>
    <row r="15" spans="2:7">
      <c r="B15" s="24" t="s">
        <v>79</v>
      </c>
      <c r="C15" s="25" t="s">
        <v>62</v>
      </c>
      <c r="D15" s="25">
        <v>59</v>
      </c>
      <c r="E15" s="25">
        <v>55</v>
      </c>
      <c r="F15" s="26">
        <v>37</v>
      </c>
      <c r="G15" s="27">
        <v>14</v>
      </c>
    </row>
    <row r="16" spans="2:7">
      <c r="B16" s="28" t="s">
        <v>79</v>
      </c>
      <c r="C16" s="29" t="s">
        <v>95</v>
      </c>
      <c r="D16" s="29">
        <v>32</v>
      </c>
      <c r="E16" s="29">
        <v>28</v>
      </c>
      <c r="F16" s="30">
        <v>11</v>
      </c>
      <c r="G16" s="31">
        <v>19</v>
      </c>
    </row>
    <row r="17" spans="2:7">
      <c r="B17" s="24" t="s">
        <v>80</v>
      </c>
      <c r="C17" s="25" t="s">
        <v>62</v>
      </c>
      <c r="D17" s="25">
        <v>50</v>
      </c>
      <c r="E17" s="25">
        <v>46</v>
      </c>
      <c r="F17" s="26">
        <v>17</v>
      </c>
      <c r="G17" s="27">
        <v>13</v>
      </c>
    </row>
    <row r="18" spans="2:7">
      <c r="B18" s="28" t="s">
        <v>81</v>
      </c>
      <c r="C18" s="29" t="s">
        <v>62</v>
      </c>
      <c r="D18" s="29">
        <v>52</v>
      </c>
      <c r="E18" s="29">
        <v>45</v>
      </c>
      <c r="F18" s="30">
        <v>30</v>
      </c>
      <c r="G18" s="31">
        <v>22</v>
      </c>
    </row>
    <row r="19" spans="2:7">
      <c r="B19" s="24" t="s">
        <v>97</v>
      </c>
      <c r="C19" s="25" t="s">
        <v>96</v>
      </c>
      <c r="D19" s="25">
        <v>43</v>
      </c>
      <c r="E19" s="25">
        <v>37</v>
      </c>
      <c r="F19" s="26">
        <v>5</v>
      </c>
      <c r="G19" s="27">
        <v>5</v>
      </c>
    </row>
    <row r="20" spans="2:7">
      <c r="B20" s="28" t="s">
        <v>82</v>
      </c>
      <c r="C20" s="29" t="s">
        <v>62</v>
      </c>
      <c r="D20" s="29">
        <v>20</v>
      </c>
      <c r="E20" s="29">
        <v>20</v>
      </c>
      <c r="F20" s="30">
        <v>17</v>
      </c>
      <c r="G20" s="31">
        <v>6</v>
      </c>
    </row>
    <row r="21" spans="2:7">
      <c r="B21" s="24" t="s">
        <v>83</v>
      </c>
      <c r="C21" s="25" t="s">
        <v>62</v>
      </c>
      <c r="D21" s="25">
        <v>49</v>
      </c>
      <c r="E21" s="25">
        <v>45</v>
      </c>
      <c r="F21" s="26">
        <v>16</v>
      </c>
      <c r="G21" s="27">
        <v>24</v>
      </c>
    </row>
    <row r="22" spans="2:7">
      <c r="B22" s="28" t="s">
        <v>83</v>
      </c>
      <c r="C22" s="29" t="s">
        <v>95</v>
      </c>
      <c r="D22" s="29">
        <v>35</v>
      </c>
      <c r="E22" s="29">
        <v>35</v>
      </c>
      <c r="F22" s="30">
        <v>24</v>
      </c>
      <c r="G22" s="31">
        <v>9</v>
      </c>
    </row>
    <row r="23" spans="2:7">
      <c r="B23" s="24" t="s">
        <v>83</v>
      </c>
      <c r="C23" s="25" t="s">
        <v>96</v>
      </c>
      <c r="D23" s="25">
        <v>47</v>
      </c>
      <c r="E23" s="25">
        <v>40</v>
      </c>
      <c r="F23" s="26">
        <v>29</v>
      </c>
      <c r="G23" s="27">
        <v>30</v>
      </c>
    </row>
    <row r="24" spans="2:7">
      <c r="B24" s="28" t="s">
        <v>84</v>
      </c>
      <c r="C24" s="29" t="s">
        <v>62</v>
      </c>
      <c r="D24" s="29">
        <v>48</v>
      </c>
      <c r="E24" s="29">
        <v>44</v>
      </c>
      <c r="F24" s="30">
        <v>13</v>
      </c>
      <c r="G24" s="31">
        <v>28</v>
      </c>
    </row>
    <row r="25" spans="2:7">
      <c r="B25" s="24" t="s">
        <v>85</v>
      </c>
      <c r="C25" s="25" t="s">
        <v>62</v>
      </c>
      <c r="D25" s="25">
        <v>48</v>
      </c>
      <c r="E25" s="25">
        <v>44</v>
      </c>
      <c r="F25" s="26">
        <v>17</v>
      </c>
      <c r="G25" s="27">
        <v>16</v>
      </c>
    </row>
    <row r="26" spans="2:7">
      <c r="B26" s="28" t="s">
        <v>86</v>
      </c>
      <c r="C26" s="29" t="s">
        <v>62</v>
      </c>
      <c r="D26" s="29">
        <v>49</v>
      </c>
      <c r="E26" s="29">
        <v>40</v>
      </c>
      <c r="F26" s="30">
        <v>26</v>
      </c>
      <c r="G26" s="31">
        <v>31</v>
      </c>
    </row>
    <row r="27" spans="2:7">
      <c r="B27" s="24" t="s">
        <v>87</v>
      </c>
      <c r="C27" s="25" t="s">
        <v>62</v>
      </c>
      <c r="D27" s="25">
        <v>52</v>
      </c>
      <c r="E27" s="25">
        <v>45</v>
      </c>
      <c r="F27" s="26">
        <v>17</v>
      </c>
      <c r="G27" s="27">
        <v>24</v>
      </c>
    </row>
    <row r="28" spans="2:7">
      <c r="B28" s="28" t="s">
        <v>87</v>
      </c>
      <c r="C28" s="29" t="s">
        <v>96</v>
      </c>
      <c r="D28" s="29">
        <v>45</v>
      </c>
      <c r="E28" s="29">
        <v>40</v>
      </c>
      <c r="F28" s="30">
        <v>21</v>
      </c>
      <c r="G28" s="31">
        <v>31</v>
      </c>
    </row>
    <row r="29" spans="2:7">
      <c r="B29" s="24" t="s">
        <v>98</v>
      </c>
      <c r="C29" s="25" t="s">
        <v>96</v>
      </c>
      <c r="D29" s="25">
        <v>46</v>
      </c>
      <c r="E29" s="25">
        <v>39</v>
      </c>
      <c r="F29" s="26">
        <v>14</v>
      </c>
      <c r="G29" s="27">
        <v>16</v>
      </c>
    </row>
    <row r="30" spans="2:7">
      <c r="B30" s="28" t="s">
        <v>88</v>
      </c>
      <c r="C30" s="29" t="s">
        <v>62</v>
      </c>
      <c r="D30" s="29">
        <v>56</v>
      </c>
      <c r="E30" s="29">
        <v>44</v>
      </c>
      <c r="F30" s="30">
        <v>30</v>
      </c>
      <c r="G30" s="31">
        <v>44</v>
      </c>
    </row>
    <row r="31" spans="2:7">
      <c r="B31" s="24" t="s">
        <v>89</v>
      </c>
      <c r="C31" s="25" t="s">
        <v>62</v>
      </c>
      <c r="D31" s="25">
        <v>51</v>
      </c>
      <c r="E31" s="25">
        <v>59</v>
      </c>
      <c r="F31" s="26">
        <v>6</v>
      </c>
      <c r="G31" s="27">
        <v>28</v>
      </c>
    </row>
    <row r="32" spans="2:7">
      <c r="B32" s="28" t="s">
        <v>94</v>
      </c>
      <c r="C32" s="29" t="s">
        <v>93</v>
      </c>
      <c r="D32" s="29">
        <v>14</v>
      </c>
      <c r="E32" s="29">
        <v>12</v>
      </c>
      <c r="F32" s="30">
        <v>5</v>
      </c>
      <c r="G32" s="31">
        <v>9</v>
      </c>
    </row>
    <row r="33" spans="2:7">
      <c r="B33" s="24" t="s">
        <v>90</v>
      </c>
      <c r="C33" s="25" t="s">
        <v>62</v>
      </c>
      <c r="D33" s="25">
        <v>55</v>
      </c>
      <c r="E33" s="25">
        <v>60</v>
      </c>
      <c r="F33" s="26">
        <v>28</v>
      </c>
      <c r="G33" s="27">
        <v>1</v>
      </c>
    </row>
    <row r="34" spans="2:7">
      <c r="B34" s="28" t="s">
        <v>91</v>
      </c>
      <c r="C34" s="29" t="s">
        <v>62</v>
      </c>
      <c r="D34" s="29">
        <v>37</v>
      </c>
      <c r="E34" s="29">
        <v>40</v>
      </c>
      <c r="F34" s="30">
        <v>17</v>
      </c>
      <c r="G34" s="31">
        <v>11</v>
      </c>
    </row>
    <row r="35" spans="2:7">
      <c r="B35" s="24" t="s">
        <v>92</v>
      </c>
      <c r="C35" s="25" t="s">
        <v>62</v>
      </c>
      <c r="D35" s="25">
        <v>43</v>
      </c>
      <c r="E35" s="25">
        <v>43</v>
      </c>
      <c r="F35" s="26">
        <v>45</v>
      </c>
      <c r="G35" s="27">
        <v>29</v>
      </c>
    </row>
    <row r="36" spans="2:7">
      <c r="B36" s="28" t="s">
        <v>92</v>
      </c>
      <c r="C36" s="29" t="s">
        <v>93</v>
      </c>
      <c r="D36" s="29">
        <v>60</v>
      </c>
      <c r="E36" s="29">
        <v>59</v>
      </c>
      <c r="F36" s="30">
        <v>49</v>
      </c>
      <c r="G36" s="31">
        <v>49</v>
      </c>
    </row>
    <row r="37" spans="2:7">
      <c r="B37" s="24" t="s">
        <v>18</v>
      </c>
      <c r="C37" s="25" t="s">
        <v>76</v>
      </c>
      <c r="D37" s="25">
        <v>0</v>
      </c>
      <c r="E37" s="25">
        <v>58</v>
      </c>
      <c r="F37" s="26">
        <v>29</v>
      </c>
      <c r="G37" s="27">
        <v>0</v>
      </c>
    </row>
    <row r="38" spans="2:7">
      <c r="B38" s="28" t="s">
        <v>18</v>
      </c>
      <c r="C38" s="29" t="s">
        <v>62</v>
      </c>
      <c r="D38" s="29">
        <v>59</v>
      </c>
      <c r="E38" s="29">
        <v>45</v>
      </c>
      <c r="F38" s="30">
        <v>23</v>
      </c>
      <c r="G38" s="31">
        <v>21</v>
      </c>
    </row>
    <row r="39" spans="2:7">
      <c r="B39" s="24" t="s">
        <v>18</v>
      </c>
      <c r="C39" s="25" t="s">
        <v>95</v>
      </c>
      <c r="D39" s="25">
        <v>40</v>
      </c>
      <c r="E39" s="25">
        <v>39</v>
      </c>
      <c r="F39" s="26">
        <v>3</v>
      </c>
      <c r="G39" s="27">
        <v>30</v>
      </c>
    </row>
    <row r="40" spans="2:7">
      <c r="B40" s="28" t="s">
        <v>18</v>
      </c>
      <c r="C40" s="29" t="s">
        <v>96</v>
      </c>
      <c r="D40" s="29">
        <v>0</v>
      </c>
      <c r="E40" s="29">
        <v>20</v>
      </c>
      <c r="F40" s="30">
        <v>19</v>
      </c>
      <c r="G40" s="31">
        <v>0</v>
      </c>
    </row>
    <row r="41" spans="2:7" ht="16.5" thickBot="1">
      <c r="B41" s="106" t="s">
        <v>65</v>
      </c>
      <c r="C41" s="107"/>
      <c r="D41" s="107">
        <f>SUM(D11:D40)+SUM(E11:E40)</f>
        <v>2744</v>
      </c>
      <c r="E41" s="107"/>
      <c r="F41" s="111">
        <f>SUM(F11:F40)+SUM(G11:G40)</f>
        <v>1470</v>
      </c>
      <c r="G41" s="110"/>
    </row>
    <row r="42" spans="2:7" ht="3.6" customHeight="1" thickBot="1"/>
    <row r="43" spans="2:7" ht="30.75" thickTop="1">
      <c r="B43" s="100" t="s">
        <v>70</v>
      </c>
      <c r="C43" s="101"/>
      <c r="D43" s="101"/>
      <c r="E43" s="101"/>
      <c r="F43" s="101"/>
      <c r="G43" s="102"/>
    </row>
    <row r="44" spans="2:7">
      <c r="B44" s="103" t="s">
        <v>60</v>
      </c>
      <c r="C44" s="104" t="s">
        <v>61</v>
      </c>
      <c r="D44" s="104" t="s">
        <v>63</v>
      </c>
      <c r="E44" s="104"/>
      <c r="F44" s="104" t="s">
        <v>64</v>
      </c>
      <c r="G44" s="105"/>
    </row>
    <row r="45" spans="2:7">
      <c r="B45" s="103"/>
      <c r="C45" s="104"/>
      <c r="D45" s="18" t="s">
        <v>74</v>
      </c>
      <c r="E45" s="18" t="s">
        <v>75</v>
      </c>
      <c r="F45" s="18" t="s">
        <v>157</v>
      </c>
      <c r="G45" s="19" t="s">
        <v>156</v>
      </c>
    </row>
    <row r="46" spans="2:7">
      <c r="B46" s="24" t="s">
        <v>99</v>
      </c>
      <c r="C46" s="25" t="s">
        <v>100</v>
      </c>
      <c r="D46" s="25">
        <v>25</v>
      </c>
      <c r="E46" s="25">
        <v>2</v>
      </c>
      <c r="F46" s="26">
        <v>0</v>
      </c>
      <c r="G46" s="27">
        <v>0</v>
      </c>
    </row>
    <row r="47" spans="2:7">
      <c r="B47" s="28" t="s">
        <v>99</v>
      </c>
      <c r="C47" s="29" t="s">
        <v>77</v>
      </c>
      <c r="D47" s="29">
        <v>24</v>
      </c>
      <c r="E47" s="29">
        <v>59</v>
      </c>
      <c r="F47" s="30">
        <v>8</v>
      </c>
      <c r="G47" s="31">
        <v>18</v>
      </c>
    </row>
    <row r="48" spans="2:7">
      <c r="B48" s="24" t="s">
        <v>99</v>
      </c>
      <c r="C48" s="25" t="s">
        <v>62</v>
      </c>
      <c r="D48" s="25">
        <v>49</v>
      </c>
      <c r="E48" s="25">
        <v>72</v>
      </c>
      <c r="F48" s="26">
        <v>47</v>
      </c>
      <c r="G48" s="27">
        <v>30</v>
      </c>
    </row>
    <row r="49" spans="2:7">
      <c r="B49" s="28" t="s">
        <v>99</v>
      </c>
      <c r="C49" s="29" t="s">
        <v>96</v>
      </c>
      <c r="D49" s="29">
        <v>60</v>
      </c>
      <c r="E49" s="29">
        <v>92</v>
      </c>
      <c r="F49" s="30">
        <v>21</v>
      </c>
      <c r="G49" s="31">
        <v>29</v>
      </c>
    </row>
    <row r="50" spans="2:7">
      <c r="B50" s="24" t="s">
        <v>101</v>
      </c>
      <c r="C50" s="25" t="s">
        <v>96</v>
      </c>
      <c r="D50" s="25">
        <v>20</v>
      </c>
      <c r="E50" s="25">
        <v>47</v>
      </c>
      <c r="F50" s="26">
        <v>6</v>
      </c>
      <c r="G50" s="27">
        <v>5</v>
      </c>
    </row>
    <row r="51" spans="2:7">
      <c r="B51" s="28" t="s">
        <v>102</v>
      </c>
      <c r="C51" s="29" t="s">
        <v>62</v>
      </c>
      <c r="D51" s="29">
        <v>27</v>
      </c>
      <c r="E51" s="29">
        <v>89</v>
      </c>
      <c r="F51" s="30">
        <v>5</v>
      </c>
      <c r="G51" s="31">
        <v>6</v>
      </c>
    </row>
    <row r="52" spans="2:7">
      <c r="B52" s="24" t="s">
        <v>103</v>
      </c>
      <c r="C52" s="25" t="s">
        <v>62</v>
      </c>
      <c r="D52" s="25">
        <v>36</v>
      </c>
      <c r="E52" s="25">
        <v>42</v>
      </c>
      <c r="F52" s="26">
        <v>27</v>
      </c>
      <c r="G52" s="27">
        <v>9</v>
      </c>
    </row>
    <row r="53" spans="2:7">
      <c r="B53" s="28" t="s">
        <v>104</v>
      </c>
      <c r="C53" s="29" t="s">
        <v>62</v>
      </c>
      <c r="D53" s="29">
        <v>34</v>
      </c>
      <c r="E53" s="29">
        <v>51</v>
      </c>
      <c r="F53" s="30">
        <v>24</v>
      </c>
      <c r="G53" s="31">
        <v>13</v>
      </c>
    </row>
    <row r="54" spans="2:7">
      <c r="B54" s="24" t="s">
        <v>28</v>
      </c>
      <c r="C54" s="25" t="s">
        <v>62</v>
      </c>
      <c r="D54" s="25">
        <v>0</v>
      </c>
      <c r="E54" s="25">
        <v>27</v>
      </c>
      <c r="F54" s="26">
        <v>0</v>
      </c>
      <c r="G54" s="27">
        <v>0</v>
      </c>
    </row>
    <row r="55" spans="2:7">
      <c r="B55" s="28" t="s">
        <v>105</v>
      </c>
      <c r="C55" s="29" t="s">
        <v>62</v>
      </c>
      <c r="D55" s="29">
        <v>35</v>
      </c>
      <c r="E55" s="29">
        <v>53</v>
      </c>
      <c r="F55" s="30">
        <v>25</v>
      </c>
      <c r="G55" s="31">
        <v>22</v>
      </c>
    </row>
    <row r="56" spans="2:7">
      <c r="B56" s="24" t="s">
        <v>106</v>
      </c>
      <c r="C56" s="25" t="s">
        <v>62</v>
      </c>
      <c r="D56" s="25">
        <v>25</v>
      </c>
      <c r="E56" s="25">
        <v>43</v>
      </c>
      <c r="F56" s="26">
        <v>16</v>
      </c>
      <c r="G56" s="27">
        <v>15</v>
      </c>
    </row>
    <row r="57" spans="2:7">
      <c r="B57" s="28" t="s">
        <v>106</v>
      </c>
      <c r="C57" s="29" t="s">
        <v>93</v>
      </c>
      <c r="D57" s="29">
        <v>12</v>
      </c>
      <c r="E57" s="29">
        <v>47</v>
      </c>
      <c r="F57" s="30">
        <v>0</v>
      </c>
      <c r="G57" s="31">
        <v>21</v>
      </c>
    </row>
    <row r="58" spans="2:7">
      <c r="B58" s="24" t="s">
        <v>161</v>
      </c>
      <c r="C58" s="25" t="s">
        <v>62</v>
      </c>
      <c r="D58" s="25">
        <v>17</v>
      </c>
      <c r="E58" s="25">
        <v>45</v>
      </c>
      <c r="F58" s="26">
        <v>8</v>
      </c>
      <c r="G58" s="27">
        <v>6</v>
      </c>
    </row>
    <row r="59" spans="2:7">
      <c r="B59" s="28" t="s">
        <v>162</v>
      </c>
      <c r="C59" s="29" t="s">
        <v>62</v>
      </c>
      <c r="D59" s="29">
        <v>50</v>
      </c>
      <c r="E59" s="29">
        <v>85</v>
      </c>
      <c r="F59" s="30">
        <v>23</v>
      </c>
      <c r="G59" s="31">
        <v>25</v>
      </c>
    </row>
    <row r="60" spans="2:7">
      <c r="B60" s="24" t="s">
        <v>162</v>
      </c>
      <c r="C60" s="25" t="s">
        <v>95</v>
      </c>
      <c r="D60" s="25">
        <v>35</v>
      </c>
      <c r="E60" s="25">
        <v>37</v>
      </c>
      <c r="F60" s="26">
        <v>6</v>
      </c>
      <c r="G60" s="27">
        <v>1</v>
      </c>
    </row>
    <row r="61" spans="2:7">
      <c r="B61" s="28" t="s">
        <v>107</v>
      </c>
      <c r="C61" s="29" t="s">
        <v>62</v>
      </c>
      <c r="D61" s="29">
        <v>49</v>
      </c>
      <c r="E61" s="29">
        <v>51</v>
      </c>
      <c r="F61" s="30">
        <v>5</v>
      </c>
      <c r="G61" s="31">
        <v>6</v>
      </c>
    </row>
    <row r="62" spans="2:7">
      <c r="B62" s="24" t="s">
        <v>22</v>
      </c>
      <c r="C62" s="25" t="s">
        <v>62</v>
      </c>
      <c r="D62" s="25">
        <v>50</v>
      </c>
      <c r="E62" s="25">
        <v>78</v>
      </c>
      <c r="F62" s="26">
        <v>36</v>
      </c>
      <c r="G62" s="27">
        <v>34</v>
      </c>
    </row>
    <row r="63" spans="2:7">
      <c r="B63" s="28" t="s">
        <v>108</v>
      </c>
      <c r="C63" s="29" t="s">
        <v>77</v>
      </c>
      <c r="D63" s="29">
        <v>24</v>
      </c>
      <c r="E63" s="29">
        <v>65</v>
      </c>
      <c r="F63" s="30">
        <v>7</v>
      </c>
      <c r="G63" s="31">
        <v>9</v>
      </c>
    </row>
    <row r="64" spans="2:7">
      <c r="B64" s="24" t="s">
        <v>108</v>
      </c>
      <c r="C64" s="25" t="s">
        <v>109</v>
      </c>
      <c r="D64" s="25">
        <v>15</v>
      </c>
      <c r="E64" s="25">
        <v>3</v>
      </c>
      <c r="F64" s="26">
        <v>0</v>
      </c>
      <c r="G64" s="27">
        <v>30</v>
      </c>
    </row>
    <row r="65" spans="2:7">
      <c r="B65" s="28" t="s">
        <v>108</v>
      </c>
      <c r="C65" s="29" t="s">
        <v>62</v>
      </c>
      <c r="D65" s="29">
        <v>51</v>
      </c>
      <c r="E65" s="29">
        <v>97</v>
      </c>
      <c r="F65" s="30">
        <v>25</v>
      </c>
      <c r="G65" s="31">
        <v>50</v>
      </c>
    </row>
    <row r="66" spans="2:7">
      <c r="B66" s="24" t="s">
        <v>108</v>
      </c>
      <c r="C66" s="25" t="s">
        <v>96</v>
      </c>
      <c r="D66" s="25">
        <v>60</v>
      </c>
      <c r="E66" s="25">
        <v>11</v>
      </c>
      <c r="F66" s="26">
        <v>7</v>
      </c>
      <c r="G66" s="27">
        <v>27</v>
      </c>
    </row>
    <row r="67" spans="2:7">
      <c r="B67" s="28" t="s">
        <v>110</v>
      </c>
      <c r="C67" s="29" t="s">
        <v>76</v>
      </c>
      <c r="D67" s="29">
        <v>42</v>
      </c>
      <c r="E67" s="29">
        <v>78</v>
      </c>
      <c r="F67" s="30">
        <v>17</v>
      </c>
      <c r="G67" s="31">
        <v>12</v>
      </c>
    </row>
    <row r="68" spans="2:7">
      <c r="B68" s="24" t="s">
        <v>110</v>
      </c>
      <c r="C68" s="25" t="s">
        <v>62</v>
      </c>
      <c r="D68" s="25">
        <v>106</v>
      </c>
      <c r="E68" s="25">
        <v>155</v>
      </c>
      <c r="F68" s="26">
        <v>44</v>
      </c>
      <c r="G68" s="27">
        <v>2</v>
      </c>
    </row>
    <row r="69" spans="2:7">
      <c r="B69" s="28" t="s">
        <v>111</v>
      </c>
      <c r="C69" s="29" t="s">
        <v>112</v>
      </c>
      <c r="D69" s="29">
        <v>0</v>
      </c>
      <c r="E69" s="29">
        <v>86</v>
      </c>
      <c r="F69" s="30">
        <v>0</v>
      </c>
      <c r="G69" s="31">
        <v>0</v>
      </c>
    </row>
    <row r="70" spans="2:7">
      <c r="B70" s="24" t="s">
        <v>113</v>
      </c>
      <c r="C70" s="25" t="s">
        <v>76</v>
      </c>
      <c r="D70" s="25">
        <v>35</v>
      </c>
      <c r="E70" s="25">
        <v>13</v>
      </c>
      <c r="F70" s="26">
        <v>19</v>
      </c>
      <c r="G70" s="27">
        <v>14</v>
      </c>
    </row>
    <row r="71" spans="2:7">
      <c r="B71" s="28" t="s">
        <v>113</v>
      </c>
      <c r="C71" s="29" t="s">
        <v>62</v>
      </c>
      <c r="D71" s="29">
        <v>45</v>
      </c>
      <c r="E71" s="29">
        <v>44</v>
      </c>
      <c r="F71" s="30">
        <v>30</v>
      </c>
      <c r="G71" s="31">
        <v>23</v>
      </c>
    </row>
    <row r="72" spans="2:7">
      <c r="B72" s="24" t="s">
        <v>114</v>
      </c>
      <c r="C72" s="25" t="s">
        <v>62</v>
      </c>
      <c r="D72" s="25">
        <v>30</v>
      </c>
      <c r="E72" s="25">
        <v>70</v>
      </c>
      <c r="F72" s="26">
        <v>10</v>
      </c>
      <c r="G72" s="27">
        <v>17</v>
      </c>
    </row>
    <row r="73" spans="2:7">
      <c r="B73" s="28" t="s">
        <v>115</v>
      </c>
      <c r="C73" s="29" t="s">
        <v>112</v>
      </c>
      <c r="D73" s="29">
        <v>0</v>
      </c>
      <c r="E73" s="29">
        <v>61</v>
      </c>
      <c r="F73" s="30">
        <v>0</v>
      </c>
      <c r="G73" s="31">
        <v>6</v>
      </c>
    </row>
    <row r="74" spans="2:7">
      <c r="B74" s="28" t="s">
        <v>160</v>
      </c>
      <c r="C74" s="29" t="s">
        <v>62</v>
      </c>
      <c r="D74" s="29">
        <v>50</v>
      </c>
      <c r="E74" s="29">
        <v>79</v>
      </c>
      <c r="F74" s="30">
        <v>41</v>
      </c>
      <c r="G74" s="31">
        <v>32</v>
      </c>
    </row>
    <row r="75" spans="2:7">
      <c r="B75" s="24" t="s">
        <v>116</v>
      </c>
      <c r="C75" s="25" t="s">
        <v>62</v>
      </c>
      <c r="D75" s="25">
        <v>15</v>
      </c>
      <c r="E75" s="25">
        <v>78</v>
      </c>
      <c r="F75" s="26">
        <v>1</v>
      </c>
      <c r="G75" s="27">
        <v>0</v>
      </c>
    </row>
    <row r="76" spans="2:7">
      <c r="B76" s="28" t="s">
        <v>117</v>
      </c>
      <c r="C76" s="29" t="s">
        <v>62</v>
      </c>
      <c r="D76" s="29">
        <v>34</v>
      </c>
      <c r="E76" s="29">
        <v>54</v>
      </c>
      <c r="F76" s="30">
        <v>8</v>
      </c>
      <c r="G76" s="31">
        <v>9</v>
      </c>
    </row>
    <row r="77" spans="2:7">
      <c r="B77" s="24" t="s">
        <v>118</v>
      </c>
      <c r="C77" s="25" t="s">
        <v>62</v>
      </c>
      <c r="D77" s="25">
        <v>30</v>
      </c>
      <c r="E77" s="25">
        <v>11</v>
      </c>
      <c r="F77" s="26">
        <v>18</v>
      </c>
      <c r="G77" s="27">
        <v>25</v>
      </c>
    </row>
    <row r="78" spans="2:7">
      <c r="B78" s="28" t="s">
        <v>119</v>
      </c>
      <c r="C78" s="29" t="s">
        <v>62</v>
      </c>
      <c r="D78" s="29">
        <v>40</v>
      </c>
      <c r="E78" s="29">
        <v>72</v>
      </c>
      <c r="F78" s="30">
        <v>20</v>
      </c>
      <c r="G78" s="31">
        <v>6</v>
      </c>
    </row>
    <row r="79" spans="2:7">
      <c r="B79" s="24" t="s">
        <v>120</v>
      </c>
      <c r="C79" s="25" t="s">
        <v>62</v>
      </c>
      <c r="D79" s="25">
        <v>70</v>
      </c>
      <c r="E79" s="25">
        <v>142</v>
      </c>
      <c r="F79" s="26">
        <v>5</v>
      </c>
      <c r="G79" s="27">
        <v>15</v>
      </c>
    </row>
    <row r="80" spans="2:7">
      <c r="B80" s="28" t="s">
        <v>120</v>
      </c>
      <c r="C80" s="29" t="s">
        <v>112</v>
      </c>
      <c r="D80" s="29">
        <v>16</v>
      </c>
      <c r="E80" s="29">
        <v>43</v>
      </c>
      <c r="F80" s="30">
        <v>2</v>
      </c>
      <c r="G80" s="31">
        <v>0</v>
      </c>
    </row>
    <row r="81" spans="2:7">
      <c r="B81" s="24" t="s">
        <v>120</v>
      </c>
      <c r="C81" s="25" t="s">
        <v>96</v>
      </c>
      <c r="D81" s="25">
        <v>15</v>
      </c>
      <c r="E81" s="25">
        <v>75</v>
      </c>
      <c r="F81" s="26">
        <v>1</v>
      </c>
      <c r="G81" s="27">
        <v>4</v>
      </c>
    </row>
    <row r="82" spans="2:7">
      <c r="B82" s="28" t="s">
        <v>121</v>
      </c>
      <c r="C82" s="29" t="s">
        <v>62</v>
      </c>
      <c r="D82" s="29">
        <v>20</v>
      </c>
      <c r="E82" s="29">
        <v>51</v>
      </c>
      <c r="F82" s="30">
        <v>8</v>
      </c>
      <c r="G82" s="31">
        <v>6</v>
      </c>
    </row>
    <row r="83" spans="2:7">
      <c r="B83" s="24" t="s">
        <v>122</v>
      </c>
      <c r="C83" s="25" t="s">
        <v>76</v>
      </c>
      <c r="D83" s="25">
        <v>39</v>
      </c>
      <c r="E83" s="25">
        <v>59</v>
      </c>
      <c r="F83" s="26">
        <v>7</v>
      </c>
      <c r="G83" s="27">
        <v>9</v>
      </c>
    </row>
    <row r="84" spans="2:7">
      <c r="B84" s="28" t="s">
        <v>122</v>
      </c>
      <c r="C84" s="29" t="s">
        <v>62</v>
      </c>
      <c r="D84" s="29">
        <v>50</v>
      </c>
      <c r="E84" s="29">
        <v>64</v>
      </c>
      <c r="F84" s="30">
        <v>63</v>
      </c>
      <c r="G84" s="31">
        <v>32</v>
      </c>
    </row>
    <row r="85" spans="2:7">
      <c r="B85" s="24" t="s">
        <v>124</v>
      </c>
      <c r="C85" s="25" t="s">
        <v>76</v>
      </c>
      <c r="D85" s="25">
        <v>37</v>
      </c>
      <c r="E85" s="25">
        <v>69</v>
      </c>
      <c r="F85" s="26">
        <v>10</v>
      </c>
      <c r="G85" s="27">
        <v>6</v>
      </c>
    </row>
    <row r="86" spans="2:7">
      <c r="B86" s="28" t="s">
        <v>124</v>
      </c>
      <c r="C86" s="29" t="s">
        <v>62</v>
      </c>
      <c r="D86" s="29">
        <v>91</v>
      </c>
      <c r="E86" s="29">
        <v>102</v>
      </c>
      <c r="F86" s="30">
        <v>58</v>
      </c>
      <c r="G86" s="31">
        <v>4</v>
      </c>
    </row>
    <row r="87" spans="2:7">
      <c r="B87" s="24" t="s">
        <v>125</v>
      </c>
      <c r="C87" s="25" t="s">
        <v>62</v>
      </c>
      <c r="D87" s="25">
        <v>0</v>
      </c>
      <c r="E87" s="25">
        <v>56</v>
      </c>
      <c r="F87" s="26">
        <v>9</v>
      </c>
      <c r="G87" s="27">
        <v>8</v>
      </c>
    </row>
    <row r="88" spans="2:7">
      <c r="B88" s="28" t="s">
        <v>138</v>
      </c>
      <c r="C88" s="29" t="s">
        <v>62</v>
      </c>
      <c r="D88" s="29">
        <v>123</v>
      </c>
      <c r="E88" s="29">
        <v>135</v>
      </c>
      <c r="F88" s="30">
        <v>49</v>
      </c>
      <c r="G88" s="31">
        <v>54</v>
      </c>
    </row>
    <row r="89" spans="2:7">
      <c r="B89" s="24" t="s">
        <v>126</v>
      </c>
      <c r="C89" s="25" t="s">
        <v>62</v>
      </c>
      <c r="D89" s="25">
        <v>74</v>
      </c>
      <c r="E89" s="25">
        <v>113</v>
      </c>
      <c r="F89" s="26">
        <v>7</v>
      </c>
      <c r="G89" s="27">
        <v>17</v>
      </c>
    </row>
    <row r="90" spans="2:7">
      <c r="B90" s="28" t="s">
        <v>126</v>
      </c>
      <c r="C90" s="29" t="s">
        <v>112</v>
      </c>
      <c r="D90" s="29">
        <v>14</v>
      </c>
      <c r="E90" s="29">
        <v>11</v>
      </c>
      <c r="F90" s="30">
        <v>5</v>
      </c>
      <c r="G90" s="31">
        <v>9</v>
      </c>
    </row>
    <row r="91" spans="2:7">
      <c r="B91" s="24" t="s">
        <v>126</v>
      </c>
      <c r="C91" s="25" t="s">
        <v>96</v>
      </c>
      <c r="D91" s="25">
        <v>13</v>
      </c>
      <c r="E91" s="25">
        <v>79</v>
      </c>
      <c r="F91" s="26">
        <v>3</v>
      </c>
      <c r="G91" s="27">
        <v>2</v>
      </c>
    </row>
    <row r="92" spans="2:7">
      <c r="B92" s="28" t="s">
        <v>127</v>
      </c>
      <c r="C92" s="29" t="s">
        <v>123</v>
      </c>
      <c r="D92" s="29">
        <v>24</v>
      </c>
      <c r="E92" s="29">
        <v>58</v>
      </c>
      <c r="F92" s="30">
        <v>10</v>
      </c>
      <c r="G92" s="31">
        <v>13</v>
      </c>
    </row>
    <row r="93" spans="2:7">
      <c r="B93" s="24" t="s">
        <v>127</v>
      </c>
      <c r="C93" s="25" t="s">
        <v>62</v>
      </c>
      <c r="D93" s="25">
        <v>82</v>
      </c>
      <c r="E93" s="25">
        <v>107</v>
      </c>
      <c r="F93" s="26">
        <v>39</v>
      </c>
      <c r="G93" s="27">
        <v>42</v>
      </c>
    </row>
    <row r="94" spans="2:7">
      <c r="B94" s="28" t="s">
        <v>127</v>
      </c>
      <c r="C94" s="29" t="s">
        <v>112</v>
      </c>
      <c r="D94" s="29">
        <v>28</v>
      </c>
      <c r="E94" s="29">
        <v>83</v>
      </c>
      <c r="F94" s="30">
        <v>30</v>
      </c>
      <c r="G94" s="31">
        <v>17</v>
      </c>
    </row>
    <row r="95" spans="2:7">
      <c r="B95" s="24" t="s">
        <v>128</v>
      </c>
      <c r="C95" s="25" t="s">
        <v>123</v>
      </c>
      <c r="D95" s="25">
        <v>0</v>
      </c>
      <c r="E95" s="25">
        <v>38</v>
      </c>
      <c r="F95" s="26">
        <v>0</v>
      </c>
      <c r="G95" s="27">
        <v>0</v>
      </c>
    </row>
    <row r="96" spans="2:7">
      <c r="B96" s="28" t="s">
        <v>129</v>
      </c>
      <c r="C96" s="29" t="s">
        <v>62</v>
      </c>
      <c r="D96" s="29">
        <v>34</v>
      </c>
      <c r="E96" s="29">
        <v>38</v>
      </c>
      <c r="F96" s="30">
        <v>19</v>
      </c>
      <c r="G96" s="31">
        <v>15</v>
      </c>
    </row>
    <row r="97" spans="2:7">
      <c r="B97" s="24" t="s">
        <v>129</v>
      </c>
      <c r="C97" s="25" t="s">
        <v>95</v>
      </c>
      <c r="D97" s="25">
        <v>34</v>
      </c>
      <c r="E97" s="25">
        <v>36</v>
      </c>
      <c r="F97" s="26">
        <v>11</v>
      </c>
      <c r="G97" s="27">
        <v>14</v>
      </c>
    </row>
    <row r="98" spans="2:7">
      <c r="B98" s="28" t="s">
        <v>130</v>
      </c>
      <c r="C98" s="29" t="s">
        <v>62</v>
      </c>
      <c r="D98" s="29">
        <v>37</v>
      </c>
      <c r="E98" s="29">
        <v>34</v>
      </c>
      <c r="F98" s="30">
        <v>10</v>
      </c>
      <c r="G98" s="31">
        <v>7</v>
      </c>
    </row>
    <row r="99" spans="2:7">
      <c r="B99" s="24" t="s">
        <v>130</v>
      </c>
      <c r="C99" s="25" t="s">
        <v>96</v>
      </c>
      <c r="D99" s="25">
        <v>56</v>
      </c>
      <c r="E99" s="25">
        <v>60</v>
      </c>
      <c r="F99" s="26">
        <v>15</v>
      </c>
      <c r="G99" s="27">
        <v>16</v>
      </c>
    </row>
    <row r="100" spans="2:7">
      <c r="B100" s="28" t="s">
        <v>131</v>
      </c>
      <c r="C100" s="29" t="s">
        <v>62</v>
      </c>
      <c r="D100" s="29">
        <v>22</v>
      </c>
      <c r="E100" s="29">
        <v>26</v>
      </c>
      <c r="F100" s="30">
        <v>6</v>
      </c>
      <c r="G100" s="31">
        <v>7</v>
      </c>
    </row>
    <row r="101" spans="2:7">
      <c r="B101" s="24" t="s">
        <v>132</v>
      </c>
      <c r="C101" s="25" t="s">
        <v>62</v>
      </c>
      <c r="D101" s="25">
        <v>55</v>
      </c>
      <c r="E101" s="25">
        <v>81</v>
      </c>
      <c r="F101" s="26">
        <v>39</v>
      </c>
      <c r="G101" s="27">
        <v>32</v>
      </c>
    </row>
    <row r="102" spans="2:7">
      <c r="B102" s="28" t="s">
        <v>133</v>
      </c>
      <c r="C102" s="29" t="s">
        <v>62</v>
      </c>
      <c r="D102" s="29">
        <v>0</v>
      </c>
      <c r="E102" s="29">
        <v>76</v>
      </c>
      <c r="F102" s="30">
        <v>11</v>
      </c>
      <c r="G102" s="31">
        <v>13</v>
      </c>
    </row>
    <row r="103" spans="2:7">
      <c r="B103" s="24" t="s">
        <v>134</v>
      </c>
      <c r="C103" s="25" t="s">
        <v>76</v>
      </c>
      <c r="D103" s="25">
        <v>50</v>
      </c>
      <c r="E103" s="25">
        <v>73</v>
      </c>
      <c r="F103" s="26">
        <v>7</v>
      </c>
      <c r="G103" s="27">
        <v>5</v>
      </c>
    </row>
    <row r="104" spans="2:7">
      <c r="B104" s="28" t="s">
        <v>134</v>
      </c>
      <c r="C104" s="29" t="s">
        <v>62</v>
      </c>
      <c r="D104" s="29">
        <v>111</v>
      </c>
      <c r="E104" s="29">
        <v>120</v>
      </c>
      <c r="F104" s="30">
        <v>33</v>
      </c>
      <c r="G104" s="31">
        <v>55</v>
      </c>
    </row>
    <row r="105" spans="2:7">
      <c r="B105" s="24" t="s">
        <v>134</v>
      </c>
      <c r="C105" s="25" t="s">
        <v>95</v>
      </c>
      <c r="D105" s="25">
        <v>35</v>
      </c>
      <c r="E105" s="25">
        <v>46</v>
      </c>
      <c r="F105" s="26">
        <v>16</v>
      </c>
      <c r="G105" s="27">
        <v>16</v>
      </c>
    </row>
    <row r="106" spans="2:7">
      <c r="B106" s="28" t="s">
        <v>135</v>
      </c>
      <c r="C106" s="29" t="s">
        <v>62</v>
      </c>
      <c r="D106" s="29">
        <v>50</v>
      </c>
      <c r="E106" s="29">
        <v>61</v>
      </c>
      <c r="F106" s="30">
        <v>5</v>
      </c>
      <c r="G106" s="31">
        <v>4</v>
      </c>
    </row>
    <row r="107" spans="2:7">
      <c r="B107" s="24" t="s">
        <v>136</v>
      </c>
      <c r="C107" s="25" t="s">
        <v>62</v>
      </c>
      <c r="D107" s="25">
        <v>26</v>
      </c>
      <c r="E107" s="25">
        <v>66</v>
      </c>
      <c r="F107" s="26">
        <v>10</v>
      </c>
      <c r="G107" s="27">
        <v>8</v>
      </c>
    </row>
    <row r="108" spans="2:7">
      <c r="B108" s="28" t="s">
        <v>137</v>
      </c>
      <c r="C108" s="29" t="s">
        <v>62</v>
      </c>
      <c r="D108" s="29">
        <v>45</v>
      </c>
      <c r="E108" s="29">
        <v>72</v>
      </c>
      <c r="F108" s="30">
        <v>17</v>
      </c>
      <c r="G108" s="31">
        <v>28</v>
      </c>
    </row>
    <row r="109" spans="2:7" ht="16.5" thickBot="1">
      <c r="B109" s="106" t="s">
        <v>65</v>
      </c>
      <c r="C109" s="107"/>
      <c r="D109" s="108">
        <f>SUM(D46:D108)+SUM(E46:E108)</f>
        <v>6347</v>
      </c>
      <c r="E109" s="107"/>
      <c r="F109" s="109">
        <f>SUM(F46:F108)+SUM(G46:G108)</f>
        <v>1969</v>
      </c>
      <c r="G109" s="110"/>
    </row>
    <row r="110" spans="2:7" ht="15.75" thickBot="1"/>
    <row r="111" spans="2:7" ht="30.75" thickTop="1">
      <c r="B111" s="100" t="s">
        <v>73</v>
      </c>
      <c r="C111" s="101"/>
      <c r="D111" s="101"/>
      <c r="E111" s="101"/>
      <c r="F111" s="101"/>
      <c r="G111" s="102"/>
    </row>
    <row r="112" spans="2:7">
      <c r="B112" s="103" t="s">
        <v>60</v>
      </c>
      <c r="C112" s="104" t="s">
        <v>61</v>
      </c>
      <c r="D112" s="104" t="s">
        <v>63</v>
      </c>
      <c r="E112" s="104"/>
      <c r="F112" s="104" t="s">
        <v>64</v>
      </c>
      <c r="G112" s="105"/>
    </row>
    <row r="113" spans="2:14">
      <c r="B113" s="103"/>
      <c r="C113" s="104"/>
      <c r="D113" s="18" t="s">
        <v>158</v>
      </c>
      <c r="E113" s="18" t="s">
        <v>159</v>
      </c>
      <c r="F113" s="18" t="s">
        <v>157</v>
      </c>
      <c r="G113" s="19" t="s">
        <v>156</v>
      </c>
    </row>
    <row r="114" spans="2:14">
      <c r="B114" s="24" t="s">
        <v>139</v>
      </c>
      <c r="C114" s="25" t="s">
        <v>62</v>
      </c>
      <c r="D114" s="25">
        <v>72</v>
      </c>
      <c r="E114" s="25">
        <v>55</v>
      </c>
      <c r="F114" s="26">
        <v>14</v>
      </c>
      <c r="G114" s="27">
        <v>0</v>
      </c>
    </row>
    <row r="115" spans="2:14" ht="15.75" thickBot="1">
      <c r="B115" s="98" t="s">
        <v>65</v>
      </c>
      <c r="C115" s="99"/>
      <c r="D115" s="99">
        <f>D114+E114</f>
        <v>127</v>
      </c>
      <c r="E115" s="99"/>
      <c r="F115" s="99">
        <f>F114+G114</f>
        <v>14</v>
      </c>
      <c r="G115" s="99"/>
    </row>
    <row r="116" spans="2:14" ht="1.5" customHeight="1" thickBot="1">
      <c r="B116" s="17"/>
      <c r="C116" s="17"/>
      <c r="D116" s="17"/>
      <c r="E116" s="17"/>
      <c r="F116" s="17"/>
      <c r="G116" s="17"/>
    </row>
    <row r="117" spans="2:14" ht="30" customHeight="1" thickTop="1" thickBot="1">
      <c r="I117" s="91" t="s">
        <v>163</v>
      </c>
      <c r="J117" s="92"/>
      <c r="K117" s="92"/>
      <c r="L117" s="92"/>
      <c r="M117" s="92"/>
      <c r="N117" s="93"/>
    </row>
    <row r="118" spans="2:14" ht="20.100000000000001" customHeight="1" thickBot="1">
      <c r="I118" s="94" t="s">
        <v>145</v>
      </c>
      <c r="J118" s="95" t="s">
        <v>64</v>
      </c>
      <c r="K118" s="95"/>
      <c r="L118" s="95" t="s">
        <v>64</v>
      </c>
      <c r="M118" s="96" t="s">
        <v>146</v>
      </c>
      <c r="N118" s="97" t="s">
        <v>141</v>
      </c>
    </row>
    <row r="119" spans="2:14" ht="20.100000000000001" customHeight="1" thickBot="1">
      <c r="I119" s="94"/>
      <c r="J119" s="37" t="s">
        <v>157</v>
      </c>
      <c r="K119" s="37" t="s">
        <v>156</v>
      </c>
      <c r="L119" s="95"/>
      <c r="M119" s="96"/>
      <c r="N119" s="97"/>
    </row>
    <row r="120" spans="2:14" ht="20.100000000000001" customHeight="1" thickBot="1">
      <c r="I120" s="38" t="s">
        <v>140</v>
      </c>
      <c r="J120" s="39">
        <f>F5</f>
        <v>82</v>
      </c>
      <c r="K120" s="39">
        <f>G5</f>
        <v>72</v>
      </c>
      <c r="L120" s="39">
        <f>J120+K120</f>
        <v>154</v>
      </c>
      <c r="M120" s="39">
        <f>D6</f>
        <v>165</v>
      </c>
      <c r="N120" s="40">
        <f>(J120+K120)/M120</f>
        <v>0.93333333333333335</v>
      </c>
    </row>
    <row r="121" spans="2:14" ht="20.100000000000001" customHeight="1" thickBot="1">
      <c r="I121" s="41" t="s">
        <v>142</v>
      </c>
      <c r="J121" s="42">
        <f>SUM(F11:F40)</f>
        <v>765</v>
      </c>
      <c r="K121" s="42">
        <f>SUM(G11:G40)</f>
        <v>705</v>
      </c>
      <c r="L121" s="42">
        <f t="shared" ref="L121:L123" si="0">J121+K121</f>
        <v>1470</v>
      </c>
      <c r="M121" s="42">
        <f>D41</f>
        <v>2744</v>
      </c>
      <c r="N121" s="43">
        <f t="shared" ref="N121:N124" si="1">(J121+K121)/M121</f>
        <v>0.5357142857142857</v>
      </c>
    </row>
    <row r="122" spans="2:14" ht="20.100000000000001" customHeight="1" thickBot="1">
      <c r="I122" s="38" t="s">
        <v>143</v>
      </c>
      <c r="J122" s="39">
        <f>SUM(F46:F108)</f>
        <v>1009</v>
      </c>
      <c r="K122" s="39">
        <f>SUM(G46:G108)</f>
        <v>960</v>
      </c>
      <c r="L122" s="39">
        <f t="shared" si="0"/>
        <v>1969</v>
      </c>
      <c r="M122" s="39">
        <f>D109</f>
        <v>6347</v>
      </c>
      <c r="N122" s="40">
        <f t="shared" si="1"/>
        <v>0.31022530329289427</v>
      </c>
    </row>
    <row r="123" spans="2:14" ht="20.100000000000001" customHeight="1" thickBot="1">
      <c r="I123" s="41" t="s">
        <v>144</v>
      </c>
      <c r="J123" s="42">
        <f>F114</f>
        <v>14</v>
      </c>
      <c r="K123" s="42">
        <f>G114</f>
        <v>0</v>
      </c>
      <c r="L123" s="42">
        <f t="shared" si="0"/>
        <v>14</v>
      </c>
      <c r="M123" s="42">
        <f>D115</f>
        <v>127</v>
      </c>
      <c r="N123" s="43">
        <f t="shared" si="1"/>
        <v>0.11023622047244094</v>
      </c>
    </row>
    <row r="124" spans="2:14" ht="30" customHeight="1" thickBot="1">
      <c r="I124" s="44" t="s">
        <v>147</v>
      </c>
      <c r="J124" s="45">
        <f>SUM(J120:J123)</f>
        <v>1870</v>
      </c>
      <c r="K124" s="45">
        <f t="shared" ref="K124:M124" si="2">SUM(K120:K123)</f>
        <v>1737</v>
      </c>
      <c r="L124" s="45">
        <f t="shared" si="2"/>
        <v>3607</v>
      </c>
      <c r="M124" s="45">
        <f t="shared" si="2"/>
        <v>9383</v>
      </c>
      <c r="N124" s="46">
        <f t="shared" si="1"/>
        <v>0.38441862943621441</v>
      </c>
    </row>
    <row r="125" spans="2:14" ht="15.75" thickTop="1"/>
  </sheetData>
  <mergeCells count="38">
    <mergeCell ref="B41:C41"/>
    <mergeCell ref="D41:E41"/>
    <mergeCell ref="F41:G41"/>
    <mergeCell ref="B2:G2"/>
    <mergeCell ref="B3:B4"/>
    <mergeCell ref="C3:C4"/>
    <mergeCell ref="D3:E3"/>
    <mergeCell ref="F3:G3"/>
    <mergeCell ref="B6:C6"/>
    <mergeCell ref="D6:E6"/>
    <mergeCell ref="F6:G6"/>
    <mergeCell ref="B8:G8"/>
    <mergeCell ref="B9:B10"/>
    <mergeCell ref="C9:C10"/>
    <mergeCell ref="D9:E9"/>
    <mergeCell ref="F9:G9"/>
    <mergeCell ref="B115:C115"/>
    <mergeCell ref="D115:E115"/>
    <mergeCell ref="F115:G115"/>
    <mergeCell ref="B43:G43"/>
    <mergeCell ref="B44:B45"/>
    <mergeCell ref="C44:C45"/>
    <mergeCell ref="D44:E44"/>
    <mergeCell ref="F44:G44"/>
    <mergeCell ref="B109:C109"/>
    <mergeCell ref="D109:E109"/>
    <mergeCell ref="F109:G109"/>
    <mergeCell ref="B111:G111"/>
    <mergeCell ref="B112:B113"/>
    <mergeCell ref="C112:C113"/>
    <mergeCell ref="D112:E112"/>
    <mergeCell ref="F112:G112"/>
    <mergeCell ref="I117:N117"/>
    <mergeCell ref="I118:I119"/>
    <mergeCell ref="J118:K118"/>
    <mergeCell ref="L118:L119"/>
    <mergeCell ref="M118:M119"/>
    <mergeCell ref="N118:N119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showGridLines="0" tabSelected="1" workbookViewId="0">
      <selection activeCell="C4" sqref="C4"/>
    </sheetView>
  </sheetViews>
  <sheetFormatPr defaultColWidth="10.875" defaultRowHeight="15"/>
  <cols>
    <col min="1" max="16384" width="10.875" style="1"/>
  </cols>
  <sheetData>
    <row r="2" spans="2:3" ht="15.75" thickBot="1"/>
    <row r="3" spans="2:3">
      <c r="B3" s="2" t="s">
        <v>148</v>
      </c>
      <c r="C3" s="3" t="s">
        <v>141</v>
      </c>
    </row>
    <row r="4" spans="2:3">
      <c r="B4" s="47">
        <v>2016</v>
      </c>
      <c r="C4" s="48">
        <f>OriginalTais!N124</f>
        <v>0.38441862943621441</v>
      </c>
    </row>
    <row r="5" spans="2:3">
      <c r="B5" s="4" t="s">
        <v>155</v>
      </c>
      <c r="C5" s="32">
        <v>0.42620000000000002</v>
      </c>
    </row>
    <row r="6" spans="2:3">
      <c r="B6" s="4" t="s">
        <v>154</v>
      </c>
      <c r="C6" s="5">
        <v>0.43619999999999998</v>
      </c>
    </row>
    <row r="7" spans="2:3">
      <c r="B7" s="4" t="s">
        <v>153</v>
      </c>
      <c r="C7" s="5">
        <v>0.55879999999999996</v>
      </c>
    </row>
    <row r="8" spans="2:3">
      <c r="B8" s="4" t="s">
        <v>152</v>
      </c>
      <c r="C8" s="5">
        <v>0.58799999999999997</v>
      </c>
    </row>
    <row r="9" spans="2:3">
      <c r="B9" s="4" t="s">
        <v>151</v>
      </c>
      <c r="C9" s="5">
        <v>0.64</v>
      </c>
    </row>
    <row r="10" spans="2:3">
      <c r="B10" s="4" t="s">
        <v>150</v>
      </c>
      <c r="C10" s="5">
        <v>0.7389</v>
      </c>
    </row>
    <row r="11" spans="2:3" ht="15.75" thickBot="1">
      <c r="B11" s="6" t="s">
        <v>149</v>
      </c>
      <c r="C11" s="33">
        <v>0.78900000000000003</v>
      </c>
    </row>
  </sheetData>
  <sortState ref="B4:C10">
    <sortCondition descending="1" ref="B4:B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4"/>
  <sheetViews>
    <sheetView topLeftCell="C1" zoomScale="115" zoomScaleNormal="115" workbookViewId="0">
      <selection activeCell="E100" sqref="E100"/>
    </sheetView>
  </sheetViews>
  <sheetFormatPr defaultRowHeight="15.75"/>
  <cols>
    <col min="2" max="2" width="45.625" bestFit="1" customWidth="1"/>
    <col min="3" max="3" width="20.5" bestFit="1" customWidth="1"/>
    <col min="9" max="15" width="15.625" customWidth="1"/>
  </cols>
  <sheetData>
    <row r="1" spans="2:17">
      <c r="I1" t="s">
        <v>179</v>
      </c>
      <c r="J1" t="s">
        <v>180</v>
      </c>
      <c r="K1" t="s">
        <v>181</v>
      </c>
      <c r="L1" t="s">
        <v>182</v>
      </c>
      <c r="M1" t="s">
        <v>183</v>
      </c>
      <c r="N1" t="s">
        <v>184</v>
      </c>
      <c r="O1" t="s">
        <v>185</v>
      </c>
    </row>
    <row r="2" spans="2:17" ht="16.5" thickBot="1"/>
    <row r="3" spans="2:17">
      <c r="B3" s="135" t="s">
        <v>66</v>
      </c>
      <c r="C3" s="136"/>
      <c r="D3" s="136"/>
      <c r="E3" s="136"/>
      <c r="F3" s="136"/>
      <c r="G3" s="137"/>
      <c r="I3" s="49" t="s">
        <v>166</v>
      </c>
      <c r="J3" s="49"/>
      <c r="O3" t="s">
        <v>164</v>
      </c>
      <c r="Q3" t="str">
        <f>I3&amp;B3&amp;J3&amp;C3&amp;K3&amp;D3&amp;L3&amp;E3&amp;M3&amp;F3&amp;N3&amp;G3&amp;O3</f>
        <v>&lt;table border="1" cellpadding="1" cellspacing="1" style="border-collapse: collapse;"&gt; &lt;tbody&gt;   &lt;tr class="rtecenter" style="text-decoration:none; color:white; background-color: rgb(42, 104, 175)"&gt; &lt;td class="rtecenter" colspan="6"&gt;Cursos de 6 anos&lt;/td&gt; &lt;/tr&gt;</v>
      </c>
    </row>
    <row r="4" spans="2:17">
      <c r="B4" s="128" t="s">
        <v>60</v>
      </c>
      <c r="C4" s="129" t="s">
        <v>61</v>
      </c>
      <c r="D4" s="133" t="s">
        <v>63</v>
      </c>
      <c r="E4" s="133"/>
      <c r="F4" s="133" t="s">
        <v>64</v>
      </c>
      <c r="G4" s="134"/>
      <c r="I4" s="49" t="s">
        <v>174</v>
      </c>
      <c r="J4" s="49" t="s">
        <v>175</v>
      </c>
      <c r="K4" t="s">
        <v>167</v>
      </c>
      <c r="M4" t="s">
        <v>168</v>
      </c>
      <c r="O4" t="s">
        <v>164</v>
      </c>
      <c r="Q4" t="str">
        <f t="shared" ref="Q4:Q67" si="0">I4&amp;B4&amp;J4&amp;C4&amp;K4&amp;D4&amp;L4&amp;E4&amp;M4&amp;F4&amp;N4&amp;G4&amp;O4</f>
        <v>&lt;tr class="rtecenter" style="text-decoration:none; color:white; background-color: rgb(42, 104, 175)"&gt; &lt;td style="text-align: center; vertical-align: middle;"colspan="1" rowspan="2"&gt;Curso&lt;/td&gt;&lt;td style="text-align: center; vertical-align: middle;"colspan="1" rowspan="2"&gt;Cidade&lt;/td&gt;&lt;td class="rtecenter" colspan="2" rowspan="1"&gt;Ingressantes&lt;td class="rtecenter" colspan="2" rowspan="1"&gt;Concluintes&lt;/td&gt; &lt;/tr&gt;</v>
      </c>
    </row>
    <row r="5" spans="2:17">
      <c r="B5" s="128"/>
      <c r="C5" s="129"/>
      <c r="D5" s="55" t="s">
        <v>68</v>
      </c>
      <c r="E5" s="55" t="s">
        <v>69</v>
      </c>
      <c r="F5" s="55" t="s">
        <v>157</v>
      </c>
      <c r="G5" s="56" t="s">
        <v>156</v>
      </c>
      <c r="I5" s="49" t="s">
        <v>176</v>
      </c>
      <c r="J5" s="49"/>
      <c r="L5" t="s">
        <v>172</v>
      </c>
      <c r="M5" t="s">
        <v>172</v>
      </c>
      <c r="N5" t="s">
        <v>172</v>
      </c>
      <c r="O5" t="s">
        <v>164</v>
      </c>
      <c r="Q5" t="str">
        <f t="shared" si="0"/>
        <v>&lt;tr class="rtecenter" style="text-decoration:none; color:white; background-color: rgb(42, 104, 175)"&gt;&lt;td class="rtecenter"&gt;2010 2ºS&lt;/td&gt; &lt;td class="rtecenter"&gt;2011 1ºS&lt;/td&gt; &lt;td class="rtecenter"&gt;2016 1ºS&lt;/td&gt; &lt;td class="rtecenter"&gt;2015 2ºS&lt;/td&gt; &lt;/tr&gt;</v>
      </c>
    </row>
    <row r="6" spans="2:17">
      <c r="B6" s="52" t="s">
        <v>4</v>
      </c>
      <c r="C6" s="50" t="s">
        <v>62</v>
      </c>
      <c r="D6" s="50">
        <f>OriginalTais!D5</f>
        <v>80</v>
      </c>
      <c r="E6" s="50">
        <f>OriginalTais!E5</f>
        <v>85</v>
      </c>
      <c r="F6" s="50">
        <f>OriginalTais!F5</f>
        <v>82</v>
      </c>
      <c r="G6" s="50">
        <f>OriginalTais!G5</f>
        <v>72</v>
      </c>
      <c r="I6" s="49" t="s">
        <v>171</v>
      </c>
      <c r="J6" s="49" t="s">
        <v>165</v>
      </c>
      <c r="K6" t="s">
        <v>172</v>
      </c>
      <c r="L6" t="s">
        <v>172</v>
      </c>
      <c r="M6" t="s">
        <v>172</v>
      </c>
      <c r="N6" t="s">
        <v>172</v>
      </c>
      <c r="O6" t="s">
        <v>164</v>
      </c>
      <c r="Q6" t="str">
        <f t="shared" si="0"/>
        <v>&lt;tr style="background-color: rgb(221, 235, 247);"&gt;&lt;td&gt;Medicina&lt;/td&gt; &lt;td&gt;Niterói&lt;/td&gt; &lt;td class="rtecenter"&gt;80&lt;/td&gt; &lt;td class="rtecenter"&gt;85&lt;/td&gt; &lt;td class="rtecenter"&gt;82&lt;/td&gt; &lt;td class="rtecenter"&gt;72&lt;/td&gt; &lt;/tr&gt;</v>
      </c>
    </row>
    <row r="7" spans="2:17">
      <c r="B7" s="132" t="s">
        <v>65</v>
      </c>
      <c r="C7" s="133"/>
      <c r="D7" s="133">
        <f>OriginalTais!D6</f>
        <v>165</v>
      </c>
      <c r="E7" s="133"/>
      <c r="F7" s="133">
        <f>OriginalTais!F6</f>
        <v>154</v>
      </c>
      <c r="G7" s="133"/>
      <c r="I7" s="49" t="s">
        <v>169</v>
      </c>
      <c r="J7" s="49" t="s">
        <v>173</v>
      </c>
      <c r="L7" t="s">
        <v>173</v>
      </c>
      <c r="O7" t="s">
        <v>164</v>
      </c>
      <c r="Q7" t="str">
        <f t="shared" si="0"/>
        <v>&lt;tr style="text-decoration:none; color:blue; background-color: rgb(255, 230, 153);"&gt;&lt;td class="rtecenter" colspan="2" rowspan="1"&gt;Total&lt;td class="rtecenter"colspan="2" rowspan="1"&gt;165&lt;td class="rtecenter"colspan="2" rowspan="1"&gt;154&lt;/td&gt; &lt;/tr&gt;</v>
      </c>
    </row>
    <row r="8" spans="2:17">
      <c r="B8" s="132" t="s">
        <v>67</v>
      </c>
      <c r="C8" s="133"/>
      <c r="D8" s="133"/>
      <c r="E8" s="133"/>
      <c r="F8" s="133"/>
      <c r="G8" s="134"/>
      <c r="I8" s="49" t="s">
        <v>178</v>
      </c>
      <c r="O8" t="s">
        <v>164</v>
      </c>
      <c r="Q8" t="str">
        <f t="shared" si="0"/>
        <v>&lt;tr class="rtecenter" style="text-decoration:none; color:white; background-color: rgb(42, 104, 175)"&gt; &lt;td class="rtecenter" colspan="6"&gt;Cursos de 5 anos&lt;/td&gt; &lt;/tr&gt;</v>
      </c>
    </row>
    <row r="9" spans="2:17">
      <c r="B9" s="128" t="s">
        <v>60</v>
      </c>
      <c r="C9" s="129" t="s">
        <v>61</v>
      </c>
      <c r="D9" s="133" t="s">
        <v>63</v>
      </c>
      <c r="E9" s="133"/>
      <c r="F9" s="133" t="s">
        <v>64</v>
      </c>
      <c r="G9" s="134"/>
      <c r="I9" s="49" t="s">
        <v>174</v>
      </c>
      <c r="J9" s="49" t="s">
        <v>175</v>
      </c>
      <c r="K9" t="s">
        <v>167</v>
      </c>
      <c r="M9" t="s">
        <v>168</v>
      </c>
      <c r="O9" t="s">
        <v>164</v>
      </c>
      <c r="Q9" t="str">
        <f t="shared" si="0"/>
        <v>&lt;tr class="rtecenter" style="text-decoration:none; color:white; background-color: rgb(42, 104, 175)"&gt; &lt;td style="text-align: center; vertical-align: middle;"colspan="1" rowspan="2"&gt;Curso&lt;/td&gt;&lt;td style="text-align: center; vertical-align: middle;"colspan="1" rowspan="2"&gt;Cidade&lt;/td&gt;&lt;td class="rtecenter" colspan="2" rowspan="1"&gt;Ingressantes&lt;td class="rtecenter" colspan="2" rowspan="1"&gt;Concluintes&lt;/td&gt; &lt;/tr&gt;</v>
      </c>
    </row>
    <row r="10" spans="2:17">
      <c r="B10" s="128"/>
      <c r="C10" s="129"/>
      <c r="D10" s="55" t="s">
        <v>71</v>
      </c>
      <c r="E10" s="55" t="s">
        <v>72</v>
      </c>
      <c r="F10" s="55" t="s">
        <v>157</v>
      </c>
      <c r="G10" s="56" t="s">
        <v>156</v>
      </c>
      <c r="I10" s="49" t="s">
        <v>176</v>
      </c>
      <c r="J10" s="49"/>
      <c r="L10" t="s">
        <v>172</v>
      </c>
      <c r="M10" t="s">
        <v>172</v>
      </c>
      <c r="N10" t="s">
        <v>172</v>
      </c>
      <c r="O10" t="s">
        <v>164</v>
      </c>
      <c r="Q10" t="str">
        <f t="shared" si="0"/>
        <v>&lt;tr class="rtecenter" style="text-decoration:none; color:white; background-color: rgb(42, 104, 175)"&gt;&lt;td class="rtecenter"&gt;2011 2ºS&lt;/td&gt; &lt;td class="rtecenter"&gt;2012 1ºS&lt;/td&gt; &lt;td class="rtecenter"&gt;2016 1ºS&lt;/td&gt; &lt;td class="rtecenter"&gt;2015 2ºS&lt;/td&gt; &lt;/tr&gt;</v>
      </c>
    </row>
    <row r="11" spans="2:17">
      <c r="B11" s="52" t="s">
        <v>16</v>
      </c>
      <c r="C11" s="50" t="s">
        <v>77</v>
      </c>
      <c r="D11" s="50">
        <f>OriginalTais!D11</f>
        <v>52</v>
      </c>
      <c r="E11" s="50">
        <f>OriginalTais!E11</f>
        <v>60</v>
      </c>
      <c r="F11" s="50">
        <f>OriginalTais!F11</f>
        <v>31</v>
      </c>
      <c r="G11" s="50">
        <f>OriginalTais!G11</f>
        <v>34</v>
      </c>
      <c r="I11" s="49" t="s">
        <v>171</v>
      </c>
      <c r="J11" s="49" t="s">
        <v>165</v>
      </c>
      <c r="K11" t="s">
        <v>172</v>
      </c>
      <c r="L11" t="s">
        <v>172</v>
      </c>
      <c r="M11" t="s">
        <v>172</v>
      </c>
      <c r="N11" t="s">
        <v>172</v>
      </c>
      <c r="O11" t="s">
        <v>164</v>
      </c>
      <c r="Q11" t="str">
        <f t="shared" si="0"/>
        <v>&lt;tr style="background-color: rgb(221, 235, 247);"&gt;&lt;td&gt;Direito&lt;/td&gt; &lt;td&gt;Macaé&lt;/td&gt; &lt;td class="rtecenter"&gt;52&lt;/td&gt; &lt;td class="rtecenter"&gt;60&lt;/td&gt; &lt;td class="rtecenter"&gt;31&lt;/td&gt; &lt;td class="rtecenter"&gt;34&lt;/td&gt; &lt;/tr&gt;</v>
      </c>
    </row>
    <row r="12" spans="2:17">
      <c r="B12" s="52" t="s">
        <v>16</v>
      </c>
      <c r="C12" s="50" t="s">
        <v>62</v>
      </c>
      <c r="D12" s="50">
        <f>OriginalTais!D12</f>
        <v>181</v>
      </c>
      <c r="E12" s="50">
        <f>OriginalTais!E12</f>
        <v>179</v>
      </c>
      <c r="F12" s="50">
        <f>OriginalTais!F12</f>
        <v>142</v>
      </c>
      <c r="G12" s="51">
        <f>OriginalTais!G12</f>
        <v>130</v>
      </c>
      <c r="I12" t="s">
        <v>177</v>
      </c>
      <c r="J12" s="49" t="s">
        <v>165</v>
      </c>
      <c r="K12" t="s">
        <v>172</v>
      </c>
      <c r="L12" t="s">
        <v>172</v>
      </c>
      <c r="M12" t="s">
        <v>172</v>
      </c>
      <c r="N12" t="s">
        <v>172</v>
      </c>
      <c r="O12" t="s">
        <v>164</v>
      </c>
      <c r="Q12" t="str">
        <f t="shared" si="0"/>
        <v>&lt;tr style="background-color: rgb(155, 194, 230);"&gt; &lt;td&gt;Direito&lt;/td&gt; &lt;td&gt;Niterói&lt;/td&gt; &lt;td class="rtecenter"&gt;181&lt;/td&gt; &lt;td class="rtecenter"&gt;179&lt;/td&gt; &lt;td class="rtecenter"&gt;142&lt;/td&gt; &lt;td class="rtecenter"&gt;130&lt;/td&gt; &lt;/tr&gt;</v>
      </c>
    </row>
    <row r="13" spans="2:17">
      <c r="B13" s="52" t="s">
        <v>16</v>
      </c>
      <c r="C13" s="50" t="s">
        <v>96</v>
      </c>
      <c r="D13" s="50">
        <f>OriginalTais!D13</f>
        <v>0</v>
      </c>
      <c r="E13" s="50">
        <f>OriginalTais!E13</f>
        <v>39</v>
      </c>
      <c r="F13" s="50">
        <f>OriginalTais!F13</f>
        <v>30</v>
      </c>
      <c r="G13" s="51">
        <f>OriginalTais!G13</f>
        <v>30</v>
      </c>
      <c r="I13" s="49" t="s">
        <v>171</v>
      </c>
      <c r="J13" s="49" t="s">
        <v>165</v>
      </c>
      <c r="K13" t="s">
        <v>172</v>
      </c>
      <c r="L13" t="s">
        <v>172</v>
      </c>
      <c r="M13" t="s">
        <v>172</v>
      </c>
      <c r="N13" t="s">
        <v>172</v>
      </c>
      <c r="O13" t="s">
        <v>164</v>
      </c>
      <c r="Q13" t="str">
        <f t="shared" si="0"/>
        <v>&lt;tr style="background-color: rgb(221, 235, 247);"&gt;&lt;td&gt;Direito&lt;/td&gt; &lt;td&gt;Volta Redonda&lt;/td&gt; &lt;td class="rtecenter"&gt;0&lt;/td&gt; &lt;td class="rtecenter"&gt;39&lt;/td&gt; &lt;td class="rtecenter"&gt;30&lt;/td&gt; &lt;td class="rtecenter"&gt;30&lt;/td&gt; &lt;/tr&gt;</v>
      </c>
    </row>
    <row r="14" spans="2:17">
      <c r="B14" s="52" t="s">
        <v>78</v>
      </c>
      <c r="C14" s="50" t="s">
        <v>62</v>
      </c>
      <c r="D14" s="50">
        <f>OriginalTais!D14</f>
        <v>31</v>
      </c>
      <c r="E14" s="50">
        <f>OriginalTais!E14</f>
        <v>30</v>
      </c>
      <c r="F14" s="50">
        <f>OriginalTais!F14</f>
        <v>14</v>
      </c>
      <c r="G14" s="51">
        <f>OriginalTais!G14</f>
        <v>1</v>
      </c>
      <c r="I14" t="s">
        <v>177</v>
      </c>
      <c r="J14" s="49" t="s">
        <v>165</v>
      </c>
      <c r="K14" t="s">
        <v>172</v>
      </c>
      <c r="L14" t="s">
        <v>172</v>
      </c>
      <c r="M14" t="s">
        <v>172</v>
      </c>
      <c r="N14" t="s">
        <v>172</v>
      </c>
      <c r="O14" t="s">
        <v>164</v>
      </c>
      <c r="Q14" t="str">
        <f t="shared" si="0"/>
        <v>&lt;tr style="background-color: rgb(155, 194, 230);"&gt; &lt;td&gt;Educação Física&lt;/td&gt; &lt;td&gt;Niterói&lt;/td&gt; &lt;td class="rtecenter"&gt;31&lt;/td&gt; &lt;td class="rtecenter"&gt;30&lt;/td&gt; &lt;td class="rtecenter"&gt;14&lt;/td&gt; &lt;td class="rtecenter"&gt;1&lt;/td&gt; &lt;/tr&gt;</v>
      </c>
    </row>
    <row r="15" spans="2:17">
      <c r="B15" s="52" t="s">
        <v>79</v>
      </c>
      <c r="C15" s="50" t="s">
        <v>62</v>
      </c>
      <c r="D15" s="50">
        <f>OriginalTais!D15</f>
        <v>59</v>
      </c>
      <c r="E15" s="50">
        <f>OriginalTais!E15</f>
        <v>55</v>
      </c>
      <c r="F15" s="50">
        <f>OriginalTais!F15</f>
        <v>37</v>
      </c>
      <c r="G15" s="51">
        <f>OriginalTais!G15</f>
        <v>14</v>
      </c>
      <c r="I15" s="49" t="s">
        <v>171</v>
      </c>
      <c r="J15" s="49" t="s">
        <v>165</v>
      </c>
      <c r="K15" t="s">
        <v>172</v>
      </c>
      <c r="L15" t="s">
        <v>172</v>
      </c>
      <c r="M15" t="s">
        <v>172</v>
      </c>
      <c r="N15" t="s">
        <v>172</v>
      </c>
      <c r="O15" t="s">
        <v>164</v>
      </c>
      <c r="Q15" t="str">
        <f t="shared" si="0"/>
        <v>&lt;tr style="background-color: rgb(221, 235, 247);"&gt;&lt;td&gt;Enfermagem&lt;/td&gt; &lt;td&gt;Niterói&lt;/td&gt; &lt;td class="rtecenter"&gt;59&lt;/td&gt; &lt;td class="rtecenter"&gt;55&lt;/td&gt; &lt;td class="rtecenter"&gt;37&lt;/td&gt; &lt;td class="rtecenter"&gt;14&lt;/td&gt; &lt;/tr&gt;</v>
      </c>
    </row>
    <row r="16" spans="2:17">
      <c r="B16" s="52" t="s">
        <v>79</v>
      </c>
      <c r="C16" s="50" t="s">
        <v>95</v>
      </c>
      <c r="D16" s="50">
        <f>OriginalTais!D16</f>
        <v>32</v>
      </c>
      <c r="E16" s="50">
        <f>OriginalTais!E16</f>
        <v>28</v>
      </c>
      <c r="F16" s="50">
        <f>OriginalTais!F16</f>
        <v>11</v>
      </c>
      <c r="G16" s="51">
        <f>OriginalTais!G16</f>
        <v>19</v>
      </c>
      <c r="I16" t="s">
        <v>177</v>
      </c>
      <c r="J16" s="49" t="s">
        <v>165</v>
      </c>
      <c r="K16" t="s">
        <v>172</v>
      </c>
      <c r="L16" t="s">
        <v>172</v>
      </c>
      <c r="M16" t="s">
        <v>172</v>
      </c>
      <c r="N16" t="s">
        <v>172</v>
      </c>
      <c r="O16" t="s">
        <v>164</v>
      </c>
      <c r="Q16" t="str">
        <f t="shared" si="0"/>
        <v>&lt;tr style="background-color: rgb(155, 194, 230);"&gt; &lt;td&gt;Enfermagem&lt;/td&gt; &lt;td&gt;Rio das Ostras&lt;/td&gt; &lt;td class="rtecenter"&gt;32&lt;/td&gt; &lt;td class="rtecenter"&gt;28&lt;/td&gt; &lt;td class="rtecenter"&gt;11&lt;/td&gt; &lt;td class="rtecenter"&gt;19&lt;/td&gt; &lt;/tr&gt;</v>
      </c>
    </row>
    <row r="17" spans="2:17">
      <c r="B17" s="52" t="s">
        <v>80</v>
      </c>
      <c r="C17" s="50" t="s">
        <v>62</v>
      </c>
      <c r="D17" s="50">
        <f>OriginalTais!D17</f>
        <v>50</v>
      </c>
      <c r="E17" s="50">
        <f>OriginalTais!E17</f>
        <v>46</v>
      </c>
      <c r="F17" s="50">
        <f>OriginalTais!F17</f>
        <v>17</v>
      </c>
      <c r="G17" s="51">
        <f>OriginalTais!G17</f>
        <v>13</v>
      </c>
      <c r="I17" s="49" t="s">
        <v>171</v>
      </c>
      <c r="J17" s="49" t="s">
        <v>165</v>
      </c>
      <c r="K17" t="s">
        <v>172</v>
      </c>
      <c r="L17" t="s">
        <v>172</v>
      </c>
      <c r="M17" t="s">
        <v>172</v>
      </c>
      <c r="N17" t="s">
        <v>172</v>
      </c>
      <c r="O17" t="s">
        <v>164</v>
      </c>
      <c r="Q17" t="str">
        <f t="shared" si="0"/>
        <v>&lt;tr style="background-color: rgb(221, 235, 247);"&gt;&lt;td&gt;Engenharia Agrícola e Ambiental&lt;/td&gt; &lt;td&gt;Niterói&lt;/td&gt; &lt;td class="rtecenter"&gt;50&lt;/td&gt; &lt;td class="rtecenter"&gt;46&lt;/td&gt; &lt;td class="rtecenter"&gt;17&lt;/td&gt; &lt;td class="rtecenter"&gt;13&lt;/td&gt; &lt;/tr&gt;</v>
      </c>
    </row>
    <row r="18" spans="2:17">
      <c r="B18" s="52" t="s">
        <v>81</v>
      </c>
      <c r="C18" s="50" t="s">
        <v>62</v>
      </c>
      <c r="D18" s="50">
        <f>OriginalTais!D18</f>
        <v>52</v>
      </c>
      <c r="E18" s="50">
        <f>OriginalTais!E18</f>
        <v>45</v>
      </c>
      <c r="F18" s="50">
        <f>OriginalTais!F18</f>
        <v>30</v>
      </c>
      <c r="G18" s="51">
        <f>OriginalTais!G18</f>
        <v>22</v>
      </c>
      <c r="I18" t="s">
        <v>177</v>
      </c>
      <c r="J18" s="49" t="s">
        <v>165</v>
      </c>
      <c r="K18" t="s">
        <v>172</v>
      </c>
      <c r="L18" t="s">
        <v>172</v>
      </c>
      <c r="M18" t="s">
        <v>172</v>
      </c>
      <c r="N18" t="s">
        <v>172</v>
      </c>
      <c r="O18" t="s">
        <v>164</v>
      </c>
      <c r="Q18" t="str">
        <f t="shared" si="0"/>
        <v>&lt;tr style="background-color: rgb(155, 194, 230);"&gt; &lt;td&gt;Engenharia Civil&lt;/td&gt; &lt;td&gt;Niterói&lt;/td&gt; &lt;td class="rtecenter"&gt;52&lt;/td&gt; &lt;td class="rtecenter"&gt;45&lt;/td&gt; &lt;td class="rtecenter"&gt;30&lt;/td&gt; &lt;td class="rtecenter"&gt;22&lt;/td&gt; &lt;/tr&gt;</v>
      </c>
    </row>
    <row r="19" spans="2:17">
      <c r="B19" s="52" t="s">
        <v>97</v>
      </c>
      <c r="C19" s="50" t="s">
        <v>96</v>
      </c>
      <c r="D19" s="50">
        <f>OriginalTais!D19</f>
        <v>43</v>
      </c>
      <c r="E19" s="50">
        <f>OriginalTais!E19</f>
        <v>37</v>
      </c>
      <c r="F19" s="50">
        <f>OriginalTais!F19</f>
        <v>5</v>
      </c>
      <c r="G19" s="51">
        <f>OriginalTais!G19</f>
        <v>5</v>
      </c>
      <c r="I19" s="49" t="s">
        <v>171</v>
      </c>
      <c r="J19" s="49" t="s">
        <v>165</v>
      </c>
      <c r="K19" t="s">
        <v>172</v>
      </c>
      <c r="L19" t="s">
        <v>172</v>
      </c>
      <c r="M19" t="s">
        <v>172</v>
      </c>
      <c r="N19" t="s">
        <v>172</v>
      </c>
      <c r="O19" t="s">
        <v>164</v>
      </c>
      <c r="Q19" t="str">
        <f t="shared" si="0"/>
        <v>&lt;tr style="background-color: rgb(221, 235, 247);"&gt;&lt;td&gt;Engenharia de Agronegócios&lt;/td&gt; &lt;td&gt;Volta Redonda&lt;/td&gt; &lt;td class="rtecenter"&gt;43&lt;/td&gt; &lt;td class="rtecenter"&gt;37&lt;/td&gt; &lt;td class="rtecenter"&gt;5&lt;/td&gt; &lt;td class="rtecenter"&gt;5&lt;/td&gt; &lt;/tr&gt;</v>
      </c>
    </row>
    <row r="20" spans="2:17">
      <c r="B20" s="52" t="s">
        <v>82</v>
      </c>
      <c r="C20" s="50" t="s">
        <v>62</v>
      </c>
      <c r="D20" s="50">
        <f>OriginalTais!D20</f>
        <v>20</v>
      </c>
      <c r="E20" s="50">
        <f>OriginalTais!E20</f>
        <v>20</v>
      </c>
      <c r="F20" s="50">
        <f>OriginalTais!F20</f>
        <v>17</v>
      </c>
      <c r="G20" s="51">
        <f>OriginalTais!G20</f>
        <v>6</v>
      </c>
      <c r="I20" t="s">
        <v>177</v>
      </c>
      <c r="J20" s="49" t="s">
        <v>165</v>
      </c>
      <c r="K20" t="s">
        <v>172</v>
      </c>
      <c r="L20" t="s">
        <v>172</v>
      </c>
      <c r="M20" t="s">
        <v>172</v>
      </c>
      <c r="N20" t="s">
        <v>172</v>
      </c>
      <c r="O20" t="s">
        <v>164</v>
      </c>
      <c r="Q20" t="str">
        <f t="shared" si="0"/>
        <v>&lt;tr style="background-color: rgb(155, 194, 230);"&gt; &lt;td&gt;Engenharia de Petróleo&lt;/td&gt; &lt;td&gt;Niterói&lt;/td&gt; &lt;td class="rtecenter"&gt;20&lt;/td&gt; &lt;td class="rtecenter"&gt;20&lt;/td&gt; &lt;td class="rtecenter"&gt;17&lt;/td&gt; &lt;td class="rtecenter"&gt;6&lt;/td&gt; &lt;/tr&gt;</v>
      </c>
    </row>
    <row r="21" spans="2:17">
      <c r="B21" s="52" t="s">
        <v>83</v>
      </c>
      <c r="C21" s="50" t="s">
        <v>62</v>
      </c>
      <c r="D21" s="50">
        <f>OriginalTais!D21</f>
        <v>49</v>
      </c>
      <c r="E21" s="50">
        <f>OriginalTais!E21</f>
        <v>45</v>
      </c>
      <c r="F21" s="50">
        <f>OriginalTais!F21</f>
        <v>16</v>
      </c>
      <c r="G21" s="51">
        <f>OriginalTais!G21</f>
        <v>24</v>
      </c>
      <c r="I21" s="49" t="s">
        <v>171</v>
      </c>
      <c r="J21" s="49" t="s">
        <v>165</v>
      </c>
      <c r="K21" t="s">
        <v>172</v>
      </c>
      <c r="L21" t="s">
        <v>172</v>
      </c>
      <c r="M21" t="s">
        <v>172</v>
      </c>
      <c r="N21" t="s">
        <v>172</v>
      </c>
      <c r="O21" t="s">
        <v>164</v>
      </c>
      <c r="Q21" t="str">
        <f t="shared" si="0"/>
        <v>&lt;tr style="background-color: rgb(221, 235, 247);"&gt;&lt;td&gt;Engenharia de Produção&lt;/td&gt; &lt;td&gt;Niterói&lt;/td&gt; &lt;td class="rtecenter"&gt;49&lt;/td&gt; &lt;td class="rtecenter"&gt;45&lt;/td&gt; &lt;td class="rtecenter"&gt;16&lt;/td&gt; &lt;td class="rtecenter"&gt;24&lt;/td&gt; &lt;/tr&gt;</v>
      </c>
    </row>
    <row r="22" spans="2:17">
      <c r="B22" s="52" t="s">
        <v>83</v>
      </c>
      <c r="C22" s="50" t="s">
        <v>95</v>
      </c>
      <c r="D22" s="50">
        <f>OriginalTais!D22</f>
        <v>35</v>
      </c>
      <c r="E22" s="50">
        <f>OriginalTais!E22</f>
        <v>35</v>
      </c>
      <c r="F22" s="50">
        <f>OriginalTais!F22</f>
        <v>24</v>
      </c>
      <c r="G22" s="51">
        <f>OriginalTais!G22</f>
        <v>9</v>
      </c>
      <c r="I22" t="s">
        <v>177</v>
      </c>
      <c r="J22" s="49" t="s">
        <v>165</v>
      </c>
      <c r="K22" t="s">
        <v>172</v>
      </c>
      <c r="L22" t="s">
        <v>172</v>
      </c>
      <c r="M22" t="s">
        <v>172</v>
      </c>
      <c r="N22" t="s">
        <v>172</v>
      </c>
      <c r="O22" t="s">
        <v>164</v>
      </c>
      <c r="Q22" t="str">
        <f t="shared" si="0"/>
        <v>&lt;tr style="background-color: rgb(155, 194, 230);"&gt; &lt;td&gt;Engenharia de Produção&lt;/td&gt; &lt;td&gt;Rio das Ostras&lt;/td&gt; &lt;td class="rtecenter"&gt;35&lt;/td&gt; &lt;td class="rtecenter"&gt;35&lt;/td&gt; &lt;td class="rtecenter"&gt;24&lt;/td&gt; &lt;td class="rtecenter"&gt;9&lt;/td&gt; &lt;/tr&gt;</v>
      </c>
    </row>
    <row r="23" spans="2:17">
      <c r="B23" s="52" t="s">
        <v>83</v>
      </c>
      <c r="C23" s="50" t="s">
        <v>96</v>
      </c>
      <c r="D23" s="50">
        <f>OriginalTais!D23</f>
        <v>47</v>
      </c>
      <c r="E23" s="50">
        <f>OriginalTais!E23</f>
        <v>40</v>
      </c>
      <c r="F23" s="50">
        <f>OriginalTais!F23</f>
        <v>29</v>
      </c>
      <c r="G23" s="51">
        <f>OriginalTais!G23</f>
        <v>30</v>
      </c>
      <c r="I23" s="49" t="s">
        <v>171</v>
      </c>
      <c r="J23" s="49" t="s">
        <v>165</v>
      </c>
      <c r="K23" t="s">
        <v>172</v>
      </c>
      <c r="L23" t="s">
        <v>172</v>
      </c>
      <c r="M23" t="s">
        <v>172</v>
      </c>
      <c r="N23" t="s">
        <v>172</v>
      </c>
      <c r="O23" t="s">
        <v>164</v>
      </c>
      <c r="Q23" t="str">
        <f t="shared" si="0"/>
        <v>&lt;tr style="background-color: rgb(221, 235, 247);"&gt;&lt;td&gt;Engenharia de Produção&lt;/td&gt; &lt;td&gt;Volta Redonda&lt;/td&gt; &lt;td class="rtecenter"&gt;47&lt;/td&gt; &lt;td class="rtecenter"&gt;40&lt;/td&gt; &lt;td class="rtecenter"&gt;29&lt;/td&gt; &lt;td class="rtecenter"&gt;30&lt;/td&gt; &lt;/tr&gt;</v>
      </c>
    </row>
    <row r="24" spans="2:17">
      <c r="B24" s="52" t="s">
        <v>84</v>
      </c>
      <c r="C24" s="50" t="s">
        <v>62</v>
      </c>
      <c r="D24" s="50">
        <f>OriginalTais!D24</f>
        <v>48</v>
      </c>
      <c r="E24" s="50">
        <f>OriginalTais!E24</f>
        <v>44</v>
      </c>
      <c r="F24" s="50">
        <f>OriginalTais!F24</f>
        <v>13</v>
      </c>
      <c r="G24" s="51">
        <f>OriginalTais!G24</f>
        <v>28</v>
      </c>
      <c r="I24" t="s">
        <v>177</v>
      </c>
      <c r="J24" s="49" t="s">
        <v>165</v>
      </c>
      <c r="K24" t="s">
        <v>172</v>
      </c>
      <c r="L24" t="s">
        <v>172</v>
      </c>
      <c r="M24" t="s">
        <v>172</v>
      </c>
      <c r="N24" t="s">
        <v>172</v>
      </c>
      <c r="O24" t="s">
        <v>164</v>
      </c>
      <c r="Q24" t="str">
        <f t="shared" si="0"/>
        <v>&lt;tr style="background-color: rgb(155, 194, 230);"&gt; &lt;td&gt;Engenharia de Recursos Hídricos e do Meio Ambiente&lt;/td&gt; &lt;td&gt;Niterói&lt;/td&gt; &lt;td class="rtecenter"&gt;48&lt;/td&gt; &lt;td class="rtecenter"&gt;44&lt;/td&gt; &lt;td class="rtecenter"&gt;13&lt;/td&gt; &lt;td class="rtecenter"&gt;28&lt;/td&gt; &lt;/tr&gt;</v>
      </c>
    </row>
    <row r="25" spans="2:17">
      <c r="B25" s="52" t="s">
        <v>85</v>
      </c>
      <c r="C25" s="50" t="s">
        <v>62</v>
      </c>
      <c r="D25" s="50">
        <f>OriginalTais!D25</f>
        <v>48</v>
      </c>
      <c r="E25" s="50">
        <f>OriginalTais!E25</f>
        <v>44</v>
      </c>
      <c r="F25" s="50">
        <f>OriginalTais!F25</f>
        <v>17</v>
      </c>
      <c r="G25" s="51">
        <f>OriginalTais!G25</f>
        <v>16</v>
      </c>
      <c r="I25" s="49" t="s">
        <v>171</v>
      </c>
      <c r="J25" s="49" t="s">
        <v>165</v>
      </c>
      <c r="K25" t="s">
        <v>172</v>
      </c>
      <c r="L25" t="s">
        <v>172</v>
      </c>
      <c r="M25" t="s">
        <v>172</v>
      </c>
      <c r="N25" t="s">
        <v>172</v>
      </c>
      <c r="O25" t="s">
        <v>164</v>
      </c>
      <c r="Q25" t="str">
        <f t="shared" si="0"/>
        <v>&lt;tr style="background-color: rgb(221, 235, 247);"&gt;&lt;td&gt;Engenharia de Telecomunicações&lt;/td&gt; &lt;td&gt;Niterói&lt;/td&gt; &lt;td class="rtecenter"&gt;48&lt;/td&gt; &lt;td class="rtecenter"&gt;44&lt;/td&gt; &lt;td class="rtecenter"&gt;17&lt;/td&gt; &lt;td class="rtecenter"&gt;16&lt;/td&gt; &lt;/tr&gt;</v>
      </c>
    </row>
    <row r="26" spans="2:17">
      <c r="B26" s="52" t="s">
        <v>86</v>
      </c>
      <c r="C26" s="50" t="s">
        <v>62</v>
      </c>
      <c r="D26" s="50">
        <f>OriginalTais!D26</f>
        <v>49</v>
      </c>
      <c r="E26" s="50">
        <f>OriginalTais!E26</f>
        <v>40</v>
      </c>
      <c r="F26" s="50">
        <f>OriginalTais!F26</f>
        <v>26</v>
      </c>
      <c r="G26" s="51">
        <f>OriginalTais!G26</f>
        <v>31</v>
      </c>
      <c r="I26" t="s">
        <v>177</v>
      </c>
      <c r="J26" s="49" t="s">
        <v>165</v>
      </c>
      <c r="K26" t="s">
        <v>172</v>
      </c>
      <c r="L26" t="s">
        <v>172</v>
      </c>
      <c r="M26" t="s">
        <v>172</v>
      </c>
      <c r="N26" t="s">
        <v>172</v>
      </c>
      <c r="O26" t="s">
        <v>164</v>
      </c>
      <c r="Q26" t="str">
        <f t="shared" si="0"/>
        <v>&lt;tr style="background-color: rgb(155, 194, 230);"&gt; &lt;td&gt;Engenharia Elétrica&lt;/td&gt; &lt;td&gt;Niterói&lt;/td&gt; &lt;td class="rtecenter"&gt;49&lt;/td&gt; &lt;td class="rtecenter"&gt;40&lt;/td&gt; &lt;td class="rtecenter"&gt;26&lt;/td&gt; &lt;td class="rtecenter"&gt;31&lt;/td&gt; &lt;/tr&gt;</v>
      </c>
    </row>
    <row r="27" spans="2:17">
      <c r="B27" s="52" t="s">
        <v>87</v>
      </c>
      <c r="C27" s="50" t="s">
        <v>62</v>
      </c>
      <c r="D27" s="50">
        <f>OriginalTais!D27</f>
        <v>52</v>
      </c>
      <c r="E27" s="50">
        <f>OriginalTais!E27</f>
        <v>45</v>
      </c>
      <c r="F27" s="50">
        <f>OriginalTais!F27</f>
        <v>17</v>
      </c>
      <c r="G27" s="51">
        <f>OriginalTais!G27</f>
        <v>24</v>
      </c>
      <c r="I27" s="49" t="s">
        <v>171</v>
      </c>
      <c r="J27" s="49" t="s">
        <v>165</v>
      </c>
      <c r="K27" t="s">
        <v>172</v>
      </c>
      <c r="L27" t="s">
        <v>172</v>
      </c>
      <c r="M27" t="s">
        <v>172</v>
      </c>
      <c r="N27" t="s">
        <v>172</v>
      </c>
      <c r="O27" t="s">
        <v>164</v>
      </c>
      <c r="Q27" t="str">
        <f t="shared" si="0"/>
        <v>&lt;tr style="background-color: rgb(221, 235, 247);"&gt;&lt;td&gt;Engenharia Mecânica&lt;/td&gt; &lt;td&gt;Niterói&lt;/td&gt; &lt;td class="rtecenter"&gt;52&lt;/td&gt; &lt;td class="rtecenter"&gt;45&lt;/td&gt; &lt;td class="rtecenter"&gt;17&lt;/td&gt; &lt;td class="rtecenter"&gt;24&lt;/td&gt; &lt;/tr&gt;</v>
      </c>
    </row>
    <row r="28" spans="2:17">
      <c r="B28" s="52" t="s">
        <v>87</v>
      </c>
      <c r="C28" s="50" t="s">
        <v>96</v>
      </c>
      <c r="D28" s="50">
        <f>OriginalTais!D28</f>
        <v>45</v>
      </c>
      <c r="E28" s="50">
        <f>OriginalTais!E28</f>
        <v>40</v>
      </c>
      <c r="F28" s="50">
        <f>OriginalTais!F28</f>
        <v>21</v>
      </c>
      <c r="G28" s="51">
        <f>OriginalTais!G28</f>
        <v>31</v>
      </c>
      <c r="I28" t="s">
        <v>177</v>
      </c>
      <c r="J28" s="49" t="s">
        <v>165</v>
      </c>
      <c r="K28" t="s">
        <v>172</v>
      </c>
      <c r="L28" t="s">
        <v>172</v>
      </c>
      <c r="M28" t="s">
        <v>172</v>
      </c>
      <c r="N28" t="s">
        <v>172</v>
      </c>
      <c r="O28" t="s">
        <v>164</v>
      </c>
      <c r="Q28" t="str">
        <f t="shared" si="0"/>
        <v>&lt;tr style="background-color: rgb(155, 194, 230);"&gt; &lt;td&gt;Engenharia Mecânica&lt;/td&gt; &lt;td&gt;Volta Redonda&lt;/td&gt; &lt;td class="rtecenter"&gt;45&lt;/td&gt; &lt;td class="rtecenter"&gt;40&lt;/td&gt; &lt;td class="rtecenter"&gt;21&lt;/td&gt; &lt;td class="rtecenter"&gt;31&lt;/td&gt; &lt;/tr&gt;</v>
      </c>
    </row>
    <row r="29" spans="2:17">
      <c r="B29" s="52" t="s">
        <v>98</v>
      </c>
      <c r="C29" s="50" t="s">
        <v>96</v>
      </c>
      <c r="D29" s="50">
        <f>OriginalTais!D29</f>
        <v>46</v>
      </c>
      <c r="E29" s="50">
        <f>OriginalTais!E29</f>
        <v>39</v>
      </c>
      <c r="F29" s="50">
        <f>OriginalTais!F29</f>
        <v>14</v>
      </c>
      <c r="G29" s="51">
        <f>OriginalTais!G29</f>
        <v>16</v>
      </c>
      <c r="I29" s="49" t="s">
        <v>171</v>
      </c>
      <c r="J29" s="49" t="s">
        <v>165</v>
      </c>
      <c r="K29" t="s">
        <v>172</v>
      </c>
      <c r="L29" t="s">
        <v>172</v>
      </c>
      <c r="M29" t="s">
        <v>172</v>
      </c>
      <c r="N29" t="s">
        <v>172</v>
      </c>
      <c r="O29" t="s">
        <v>164</v>
      </c>
      <c r="Q29" t="str">
        <f t="shared" si="0"/>
        <v>&lt;tr style="background-color: rgb(221, 235, 247);"&gt;&lt;td&gt;Engenharia Metalúrgica&lt;/td&gt; &lt;td&gt;Volta Redonda&lt;/td&gt; &lt;td class="rtecenter"&gt;46&lt;/td&gt; &lt;td class="rtecenter"&gt;39&lt;/td&gt; &lt;td class="rtecenter"&gt;14&lt;/td&gt; &lt;td class="rtecenter"&gt;16&lt;/td&gt; &lt;/tr&gt;</v>
      </c>
    </row>
    <row r="30" spans="2:17">
      <c r="B30" s="52" t="s">
        <v>88</v>
      </c>
      <c r="C30" s="50" t="s">
        <v>62</v>
      </c>
      <c r="D30" s="50">
        <f>OriginalTais!D30</f>
        <v>56</v>
      </c>
      <c r="E30" s="50">
        <f>OriginalTais!E30</f>
        <v>44</v>
      </c>
      <c r="F30" s="50">
        <f>OriginalTais!F30</f>
        <v>30</v>
      </c>
      <c r="G30" s="51">
        <f>OriginalTais!G30</f>
        <v>44</v>
      </c>
      <c r="I30" t="s">
        <v>177</v>
      </c>
      <c r="J30" s="49" t="s">
        <v>165</v>
      </c>
      <c r="K30" t="s">
        <v>172</v>
      </c>
      <c r="L30" t="s">
        <v>172</v>
      </c>
      <c r="M30" t="s">
        <v>172</v>
      </c>
      <c r="N30" t="s">
        <v>172</v>
      </c>
      <c r="O30" t="s">
        <v>164</v>
      </c>
      <c r="Q30" t="str">
        <f t="shared" si="0"/>
        <v>&lt;tr style="background-color: rgb(155, 194, 230);"&gt; &lt;td&gt;Engenharia Química&lt;/td&gt; &lt;td&gt;Niterói&lt;/td&gt; &lt;td class="rtecenter"&gt;56&lt;/td&gt; &lt;td class="rtecenter"&gt;44&lt;/td&gt; &lt;td class="rtecenter"&gt;30&lt;/td&gt; &lt;td class="rtecenter"&gt;44&lt;/td&gt; &lt;/tr&gt;</v>
      </c>
    </row>
    <row r="31" spans="2:17">
      <c r="B31" s="52" t="s">
        <v>89</v>
      </c>
      <c r="C31" s="50" t="s">
        <v>62</v>
      </c>
      <c r="D31" s="50">
        <f>OriginalTais!D31</f>
        <v>51</v>
      </c>
      <c r="E31" s="50">
        <f>OriginalTais!E31</f>
        <v>59</v>
      </c>
      <c r="F31" s="50">
        <f>OriginalTais!F31</f>
        <v>6</v>
      </c>
      <c r="G31" s="51">
        <f>OriginalTais!G31</f>
        <v>28</v>
      </c>
      <c r="I31" s="49" t="s">
        <v>171</v>
      </c>
      <c r="J31" s="49" t="s">
        <v>165</v>
      </c>
      <c r="K31" t="s">
        <v>172</v>
      </c>
      <c r="L31" t="s">
        <v>172</v>
      </c>
      <c r="M31" t="s">
        <v>172</v>
      </c>
      <c r="N31" t="s">
        <v>172</v>
      </c>
      <c r="O31" t="s">
        <v>164</v>
      </c>
      <c r="Q31" t="str">
        <f t="shared" si="0"/>
        <v>&lt;tr style="background-color: rgb(221, 235, 247);"&gt;&lt;td&gt;Farmácia&lt;/td&gt; &lt;td&gt;Niterói&lt;/td&gt; &lt;td class="rtecenter"&gt;51&lt;/td&gt; &lt;td class="rtecenter"&gt;59&lt;/td&gt; &lt;td class="rtecenter"&gt;6&lt;/td&gt; &lt;td class="rtecenter"&gt;28&lt;/td&gt; &lt;/tr&gt;</v>
      </c>
    </row>
    <row r="32" spans="2:17">
      <c r="B32" s="52" t="s">
        <v>94</v>
      </c>
      <c r="C32" s="50" t="s">
        <v>93</v>
      </c>
      <c r="D32" s="50">
        <f>OriginalTais!D32</f>
        <v>14</v>
      </c>
      <c r="E32" s="50">
        <f>OriginalTais!E32</f>
        <v>12</v>
      </c>
      <c r="F32" s="50">
        <f>OriginalTais!F32</f>
        <v>5</v>
      </c>
      <c r="G32" s="51">
        <f>OriginalTais!G32</f>
        <v>9</v>
      </c>
      <c r="I32" t="s">
        <v>177</v>
      </c>
      <c r="J32" s="49" t="s">
        <v>165</v>
      </c>
      <c r="K32" t="s">
        <v>172</v>
      </c>
      <c r="L32" t="s">
        <v>172</v>
      </c>
      <c r="M32" t="s">
        <v>172</v>
      </c>
      <c r="N32" t="s">
        <v>172</v>
      </c>
      <c r="O32" t="s">
        <v>164</v>
      </c>
      <c r="Q32" t="str">
        <f t="shared" si="0"/>
        <v>&lt;tr style="background-color: rgb(155, 194, 230);"&gt; &lt;td&gt;Fonoaudiologia&lt;/td&gt; &lt;td&gt;Nova Friburgo&lt;/td&gt; &lt;td class="rtecenter"&gt;14&lt;/td&gt; &lt;td class="rtecenter"&gt;12&lt;/td&gt; &lt;td class="rtecenter"&gt;5&lt;/td&gt; &lt;td class="rtecenter"&gt;9&lt;/td&gt; &lt;/tr&gt;</v>
      </c>
    </row>
    <row r="33" spans="2:17">
      <c r="B33" s="52" t="s">
        <v>90</v>
      </c>
      <c r="C33" s="50" t="s">
        <v>62</v>
      </c>
      <c r="D33" s="50">
        <f>OriginalTais!D33</f>
        <v>55</v>
      </c>
      <c r="E33" s="50">
        <f>OriginalTais!E33</f>
        <v>60</v>
      </c>
      <c r="F33" s="50">
        <f>OriginalTais!F33</f>
        <v>28</v>
      </c>
      <c r="G33" s="51">
        <f>OriginalTais!G33</f>
        <v>1</v>
      </c>
      <c r="I33" s="49" t="s">
        <v>171</v>
      </c>
      <c r="J33" s="49" t="s">
        <v>165</v>
      </c>
      <c r="K33" t="s">
        <v>172</v>
      </c>
      <c r="L33" t="s">
        <v>172</v>
      </c>
      <c r="M33" t="s">
        <v>172</v>
      </c>
      <c r="N33" t="s">
        <v>172</v>
      </c>
      <c r="O33" t="s">
        <v>164</v>
      </c>
      <c r="Q33" t="str">
        <f t="shared" si="0"/>
        <v>&lt;tr style="background-color: rgb(221, 235, 247);"&gt;&lt;td&gt;Medicina Veterinária&lt;/td&gt; &lt;td&gt;Niterói&lt;/td&gt; &lt;td class="rtecenter"&gt;55&lt;/td&gt; &lt;td class="rtecenter"&gt;60&lt;/td&gt; &lt;td class="rtecenter"&gt;28&lt;/td&gt; &lt;td class="rtecenter"&gt;1&lt;/td&gt; &lt;/tr&gt;</v>
      </c>
    </row>
    <row r="34" spans="2:17">
      <c r="B34" s="52" t="s">
        <v>91</v>
      </c>
      <c r="C34" s="50" t="s">
        <v>62</v>
      </c>
      <c r="D34" s="50">
        <f>OriginalTais!D34</f>
        <v>37</v>
      </c>
      <c r="E34" s="50">
        <f>OriginalTais!E34</f>
        <v>40</v>
      </c>
      <c r="F34" s="50">
        <f>OriginalTais!F34</f>
        <v>17</v>
      </c>
      <c r="G34" s="51">
        <f>OriginalTais!G34</f>
        <v>11</v>
      </c>
      <c r="I34" t="s">
        <v>177</v>
      </c>
      <c r="J34" s="49" t="s">
        <v>165</v>
      </c>
      <c r="K34" t="s">
        <v>172</v>
      </c>
      <c r="L34" t="s">
        <v>172</v>
      </c>
      <c r="M34" t="s">
        <v>172</v>
      </c>
      <c r="N34" t="s">
        <v>172</v>
      </c>
      <c r="O34" t="s">
        <v>164</v>
      </c>
      <c r="Q34" t="str">
        <f t="shared" si="0"/>
        <v>&lt;tr style="background-color: rgb(155, 194, 230);"&gt; &lt;td&gt;Nutrição&lt;/td&gt; &lt;td&gt;Niterói&lt;/td&gt; &lt;td class="rtecenter"&gt;37&lt;/td&gt; &lt;td class="rtecenter"&gt;40&lt;/td&gt; &lt;td class="rtecenter"&gt;17&lt;/td&gt; &lt;td class="rtecenter"&gt;11&lt;/td&gt; &lt;/tr&gt;</v>
      </c>
    </row>
    <row r="35" spans="2:17">
      <c r="B35" s="52" t="s">
        <v>92</v>
      </c>
      <c r="C35" s="50" t="s">
        <v>62</v>
      </c>
      <c r="D35" s="50">
        <f>OriginalTais!D35</f>
        <v>43</v>
      </c>
      <c r="E35" s="50">
        <f>OriginalTais!E35</f>
        <v>43</v>
      </c>
      <c r="F35" s="50">
        <f>OriginalTais!F35</f>
        <v>45</v>
      </c>
      <c r="G35" s="51">
        <f>OriginalTais!G35</f>
        <v>29</v>
      </c>
      <c r="I35" s="49" t="s">
        <v>171</v>
      </c>
      <c r="J35" s="49" t="s">
        <v>165</v>
      </c>
      <c r="K35" t="s">
        <v>172</v>
      </c>
      <c r="L35" t="s">
        <v>172</v>
      </c>
      <c r="M35" t="s">
        <v>172</v>
      </c>
      <c r="N35" t="s">
        <v>172</v>
      </c>
      <c r="O35" t="s">
        <v>164</v>
      </c>
      <c r="Q35" t="str">
        <f t="shared" si="0"/>
        <v>&lt;tr style="background-color: rgb(221, 235, 247);"&gt;&lt;td&gt;Odontologia&lt;/td&gt; &lt;td&gt;Niterói&lt;/td&gt; &lt;td class="rtecenter"&gt;43&lt;/td&gt; &lt;td class="rtecenter"&gt;43&lt;/td&gt; &lt;td class="rtecenter"&gt;45&lt;/td&gt; &lt;td class="rtecenter"&gt;29&lt;/td&gt; &lt;/tr&gt;</v>
      </c>
    </row>
    <row r="36" spans="2:17">
      <c r="B36" s="52" t="s">
        <v>92</v>
      </c>
      <c r="C36" s="50" t="s">
        <v>93</v>
      </c>
      <c r="D36" s="50">
        <f>OriginalTais!D36</f>
        <v>60</v>
      </c>
      <c r="E36" s="50">
        <f>OriginalTais!E36</f>
        <v>59</v>
      </c>
      <c r="F36" s="50">
        <f>OriginalTais!F36</f>
        <v>49</v>
      </c>
      <c r="G36" s="51">
        <f>OriginalTais!G36</f>
        <v>49</v>
      </c>
      <c r="I36" t="s">
        <v>177</v>
      </c>
      <c r="J36" s="49" t="s">
        <v>165</v>
      </c>
      <c r="K36" t="s">
        <v>172</v>
      </c>
      <c r="L36" t="s">
        <v>172</v>
      </c>
      <c r="M36" t="s">
        <v>172</v>
      </c>
      <c r="N36" t="s">
        <v>172</v>
      </c>
      <c r="O36" t="s">
        <v>164</v>
      </c>
      <c r="Q36" t="str">
        <f t="shared" si="0"/>
        <v>&lt;tr style="background-color: rgb(155, 194, 230);"&gt; &lt;td&gt;Odontologia&lt;/td&gt; &lt;td&gt;Nova Friburgo&lt;/td&gt; &lt;td class="rtecenter"&gt;60&lt;/td&gt; &lt;td class="rtecenter"&gt;59&lt;/td&gt; &lt;td class="rtecenter"&gt;49&lt;/td&gt; &lt;td class="rtecenter"&gt;49&lt;/td&gt; &lt;/tr&gt;</v>
      </c>
    </row>
    <row r="37" spans="2:17">
      <c r="B37" s="52" t="s">
        <v>18</v>
      </c>
      <c r="C37" s="50" t="s">
        <v>76</v>
      </c>
      <c r="D37" s="50">
        <f>OriginalTais!D37</f>
        <v>0</v>
      </c>
      <c r="E37" s="50">
        <f>OriginalTais!E37</f>
        <v>58</v>
      </c>
      <c r="F37" s="50">
        <f>OriginalTais!F37</f>
        <v>29</v>
      </c>
      <c r="G37" s="51">
        <f>OriginalTais!G37</f>
        <v>0</v>
      </c>
      <c r="I37" s="49" t="s">
        <v>171</v>
      </c>
      <c r="J37" s="49" t="s">
        <v>165</v>
      </c>
      <c r="K37" t="s">
        <v>172</v>
      </c>
      <c r="L37" t="s">
        <v>172</v>
      </c>
      <c r="M37" t="s">
        <v>172</v>
      </c>
      <c r="N37" t="s">
        <v>172</v>
      </c>
      <c r="O37" t="s">
        <v>164</v>
      </c>
      <c r="Q37" t="str">
        <f t="shared" si="0"/>
        <v>&lt;tr style="background-color: rgb(221, 235, 247);"&gt;&lt;td&gt;Psicologia&lt;/td&gt; &lt;td&gt;Campos dos Goytacazes&lt;/td&gt; &lt;td class="rtecenter"&gt;0&lt;/td&gt; &lt;td class="rtecenter"&gt;58&lt;/td&gt; &lt;td class="rtecenter"&gt;29&lt;/td&gt; &lt;td class="rtecenter"&gt;0&lt;/td&gt; &lt;/tr&gt;</v>
      </c>
    </row>
    <row r="38" spans="2:17">
      <c r="B38" s="52" t="s">
        <v>18</v>
      </c>
      <c r="C38" s="50" t="s">
        <v>62</v>
      </c>
      <c r="D38" s="50">
        <f>OriginalTais!D38</f>
        <v>59</v>
      </c>
      <c r="E38" s="50">
        <f>OriginalTais!E38</f>
        <v>45</v>
      </c>
      <c r="F38" s="50">
        <f>OriginalTais!F38</f>
        <v>23</v>
      </c>
      <c r="G38" s="51">
        <f>OriginalTais!G38</f>
        <v>21</v>
      </c>
      <c r="I38" t="s">
        <v>177</v>
      </c>
      <c r="J38" s="49" t="s">
        <v>165</v>
      </c>
      <c r="K38" t="s">
        <v>172</v>
      </c>
      <c r="L38" t="s">
        <v>172</v>
      </c>
      <c r="M38" t="s">
        <v>172</v>
      </c>
      <c r="N38" t="s">
        <v>172</v>
      </c>
      <c r="O38" t="s">
        <v>164</v>
      </c>
      <c r="Q38" t="str">
        <f t="shared" si="0"/>
        <v>&lt;tr style="background-color: rgb(155, 194, 230);"&gt; &lt;td&gt;Psicologia&lt;/td&gt; &lt;td&gt;Niterói&lt;/td&gt; &lt;td class="rtecenter"&gt;59&lt;/td&gt; &lt;td class="rtecenter"&gt;45&lt;/td&gt; &lt;td class="rtecenter"&gt;23&lt;/td&gt; &lt;td class="rtecenter"&gt;21&lt;/td&gt; &lt;/tr&gt;</v>
      </c>
    </row>
    <row r="39" spans="2:17">
      <c r="B39" s="52" t="s">
        <v>18</v>
      </c>
      <c r="C39" s="50" t="s">
        <v>95</v>
      </c>
      <c r="D39" s="50">
        <f>OriginalTais!D39</f>
        <v>40</v>
      </c>
      <c r="E39" s="50">
        <f>OriginalTais!E39</f>
        <v>39</v>
      </c>
      <c r="F39" s="50">
        <f>OriginalTais!F39</f>
        <v>3</v>
      </c>
      <c r="G39" s="51">
        <f>OriginalTais!G39</f>
        <v>30</v>
      </c>
      <c r="I39" s="49" t="s">
        <v>171</v>
      </c>
      <c r="J39" s="49" t="s">
        <v>165</v>
      </c>
      <c r="K39" t="s">
        <v>172</v>
      </c>
      <c r="L39" t="s">
        <v>172</v>
      </c>
      <c r="M39" t="s">
        <v>172</v>
      </c>
      <c r="N39" t="s">
        <v>172</v>
      </c>
      <c r="O39" t="s">
        <v>164</v>
      </c>
      <c r="Q39" t="str">
        <f t="shared" si="0"/>
        <v>&lt;tr style="background-color: rgb(221, 235, 247);"&gt;&lt;td&gt;Psicologia&lt;/td&gt; &lt;td&gt;Rio das Ostras&lt;/td&gt; &lt;td class="rtecenter"&gt;40&lt;/td&gt; &lt;td class="rtecenter"&gt;39&lt;/td&gt; &lt;td class="rtecenter"&gt;3&lt;/td&gt; &lt;td class="rtecenter"&gt;30&lt;/td&gt; &lt;/tr&gt;</v>
      </c>
    </row>
    <row r="40" spans="2:17">
      <c r="B40" s="52" t="s">
        <v>18</v>
      </c>
      <c r="C40" s="50" t="s">
        <v>96</v>
      </c>
      <c r="D40" s="50">
        <f>OriginalTais!D40</f>
        <v>0</v>
      </c>
      <c r="E40" s="50">
        <f>OriginalTais!E40</f>
        <v>20</v>
      </c>
      <c r="F40" s="50">
        <f>OriginalTais!F40</f>
        <v>19</v>
      </c>
      <c r="G40" s="51">
        <f>OriginalTais!G40</f>
        <v>0</v>
      </c>
      <c r="I40" t="s">
        <v>177</v>
      </c>
      <c r="J40" s="49" t="s">
        <v>165</v>
      </c>
      <c r="K40" t="s">
        <v>172</v>
      </c>
      <c r="L40" t="s">
        <v>172</v>
      </c>
      <c r="M40" t="s">
        <v>172</v>
      </c>
      <c r="N40" t="s">
        <v>172</v>
      </c>
      <c r="O40" t="s">
        <v>164</v>
      </c>
      <c r="Q40" t="str">
        <f t="shared" si="0"/>
        <v>&lt;tr style="background-color: rgb(155, 194, 230);"&gt; &lt;td&gt;Psicologia&lt;/td&gt; &lt;td&gt;Volta Redonda&lt;/td&gt; &lt;td class="rtecenter"&gt;0&lt;/td&gt; &lt;td class="rtecenter"&gt;20&lt;/td&gt; &lt;td class="rtecenter"&gt;19&lt;/td&gt; &lt;td class="rtecenter"&gt;0&lt;/td&gt; &lt;/tr&gt;</v>
      </c>
    </row>
    <row r="41" spans="2:17">
      <c r="B41" s="132" t="s">
        <v>65</v>
      </c>
      <c r="C41" s="133"/>
      <c r="D41" s="133">
        <f>OriginalTais!D41</f>
        <v>2744</v>
      </c>
      <c r="E41" s="133"/>
      <c r="F41" s="133">
        <f>OriginalTais!F41</f>
        <v>1470</v>
      </c>
      <c r="G41" s="133"/>
      <c r="I41" s="49" t="s">
        <v>169</v>
      </c>
      <c r="J41" s="49" t="s">
        <v>173</v>
      </c>
      <c r="L41" t="s">
        <v>173</v>
      </c>
      <c r="O41" t="s">
        <v>164</v>
      </c>
      <c r="Q41" t="str">
        <f t="shared" si="0"/>
        <v>&lt;tr style="text-decoration:none; color:blue; background-color: rgb(255, 230, 153);"&gt;&lt;td class="rtecenter" colspan="2" rowspan="1"&gt;Total&lt;td class="rtecenter"colspan="2" rowspan="1"&gt;2744&lt;td class="rtecenter"colspan="2" rowspan="1"&gt;1470&lt;/td&gt; &lt;/tr&gt;</v>
      </c>
    </row>
    <row r="42" spans="2:17">
      <c r="B42" s="132" t="s">
        <v>70</v>
      </c>
      <c r="C42" s="133"/>
      <c r="D42" s="133"/>
      <c r="E42" s="133"/>
      <c r="F42" s="133"/>
      <c r="G42" s="134"/>
      <c r="I42" t="s">
        <v>178</v>
      </c>
      <c r="O42" t="s">
        <v>164</v>
      </c>
      <c r="Q42" t="str">
        <f t="shared" si="0"/>
        <v>&lt;tr class="rtecenter" style="text-decoration:none; color:white; background-color: rgb(42, 104, 175)"&gt; &lt;td class="rtecenter" colspan="6"&gt;Cursos de 4 anos&lt;/td&gt; &lt;/tr&gt;</v>
      </c>
    </row>
    <row r="43" spans="2:17">
      <c r="B43" s="128" t="s">
        <v>60</v>
      </c>
      <c r="C43" s="129" t="s">
        <v>61</v>
      </c>
      <c r="D43" s="133" t="s">
        <v>63</v>
      </c>
      <c r="E43" s="133"/>
      <c r="F43" s="133" t="s">
        <v>64</v>
      </c>
      <c r="G43" s="134"/>
      <c r="I43" t="s">
        <v>174</v>
      </c>
      <c r="J43" t="s">
        <v>175</v>
      </c>
      <c r="K43" t="s">
        <v>167</v>
      </c>
      <c r="M43" t="s">
        <v>168</v>
      </c>
      <c r="O43" t="s">
        <v>164</v>
      </c>
      <c r="Q43" t="str">
        <f t="shared" si="0"/>
        <v>&lt;tr class="rtecenter" style="text-decoration:none; color:white; background-color: rgb(42, 104, 175)"&gt; &lt;td style="text-align: center; vertical-align: middle;"colspan="1" rowspan="2"&gt;Curso&lt;/td&gt;&lt;td style="text-align: center; vertical-align: middle;"colspan="1" rowspan="2"&gt;Cidade&lt;/td&gt;&lt;td class="rtecenter" colspan="2" rowspan="1"&gt;Ingressantes&lt;td class="rtecenter" colspan="2" rowspan="1"&gt;Concluintes&lt;/td&gt; &lt;/tr&gt;</v>
      </c>
    </row>
    <row r="44" spans="2:17">
      <c r="B44" s="128"/>
      <c r="C44" s="129"/>
      <c r="D44" s="50" t="s">
        <v>74</v>
      </c>
      <c r="E44" s="50" t="s">
        <v>75</v>
      </c>
      <c r="F44" s="50" t="s">
        <v>157</v>
      </c>
      <c r="G44" s="51" t="s">
        <v>156</v>
      </c>
      <c r="I44" t="s">
        <v>176</v>
      </c>
      <c r="L44" t="s">
        <v>172</v>
      </c>
      <c r="M44" t="s">
        <v>172</v>
      </c>
      <c r="N44" t="s">
        <v>172</v>
      </c>
      <c r="O44" t="s">
        <v>164</v>
      </c>
      <c r="Q44" t="str">
        <f t="shared" si="0"/>
        <v>&lt;tr class="rtecenter" style="text-decoration:none; color:white; background-color: rgb(42, 104, 175)"&gt;&lt;td class="rtecenter"&gt;2012 2ºS&lt;/td&gt; &lt;td class="rtecenter"&gt;2013 1ºS&lt;/td&gt; &lt;td class="rtecenter"&gt;2016 1ºS&lt;/td&gt; &lt;td class="rtecenter"&gt;2015 2ºS&lt;/td&gt; &lt;/tr&gt;</v>
      </c>
    </row>
    <row r="45" spans="2:17">
      <c r="B45" s="52" t="s">
        <v>99</v>
      </c>
      <c r="C45" s="50" t="s">
        <v>100</v>
      </c>
      <c r="D45" s="50">
        <f>OriginalTais!D46</f>
        <v>25</v>
      </c>
      <c r="E45" s="50">
        <f>OriginalTais!E46</f>
        <v>2</v>
      </c>
      <c r="F45" s="50">
        <f>OriginalTais!F46</f>
        <v>0</v>
      </c>
      <c r="G45" s="51">
        <f>OriginalTais!G46</f>
        <v>0</v>
      </c>
      <c r="I45" t="s">
        <v>171</v>
      </c>
      <c r="J45" t="s">
        <v>165</v>
      </c>
      <c r="K45" t="s">
        <v>172</v>
      </c>
      <c r="L45" t="s">
        <v>172</v>
      </c>
      <c r="M45" t="s">
        <v>172</v>
      </c>
      <c r="N45" t="s">
        <v>172</v>
      </c>
      <c r="O45" t="s">
        <v>164</v>
      </c>
      <c r="Q45" t="str">
        <f t="shared" si="0"/>
        <v>&lt;tr style="background-color: rgb(221, 235, 247);"&gt;&lt;td&gt;Administração&lt;/td&gt; &lt;td&gt;Itaperuna&lt;/td&gt; &lt;td class="rtecenter"&gt;25&lt;/td&gt; &lt;td class="rtecenter"&gt;2&lt;/td&gt; &lt;td class="rtecenter"&gt;0&lt;/td&gt; &lt;td class="rtecenter"&gt;0&lt;/td&gt; &lt;/tr&gt;</v>
      </c>
    </row>
    <row r="46" spans="2:17">
      <c r="B46" s="52" t="s">
        <v>99</v>
      </c>
      <c r="C46" s="50" t="s">
        <v>77</v>
      </c>
      <c r="D46" s="50">
        <f>OriginalTais!D47</f>
        <v>24</v>
      </c>
      <c r="E46" s="50">
        <f>OriginalTais!E47</f>
        <v>59</v>
      </c>
      <c r="F46" s="50">
        <f>OriginalTais!F47</f>
        <v>8</v>
      </c>
      <c r="G46" s="51">
        <f>OriginalTais!G47</f>
        <v>18</v>
      </c>
      <c r="I46" t="s">
        <v>177</v>
      </c>
      <c r="J46" t="s">
        <v>165</v>
      </c>
      <c r="K46" t="s">
        <v>172</v>
      </c>
      <c r="L46" t="s">
        <v>172</v>
      </c>
      <c r="M46" t="s">
        <v>172</v>
      </c>
      <c r="N46" t="s">
        <v>172</v>
      </c>
      <c r="O46" t="s">
        <v>164</v>
      </c>
      <c r="Q46" t="str">
        <f t="shared" si="0"/>
        <v>&lt;tr style="background-color: rgb(155, 194, 230);"&gt; &lt;td&gt;Administração&lt;/td&gt; &lt;td&gt;Macaé&lt;/td&gt; &lt;td class="rtecenter"&gt;24&lt;/td&gt; &lt;td class="rtecenter"&gt;59&lt;/td&gt; &lt;td class="rtecenter"&gt;8&lt;/td&gt; &lt;td class="rtecenter"&gt;18&lt;/td&gt; &lt;/tr&gt;</v>
      </c>
    </row>
    <row r="47" spans="2:17">
      <c r="B47" s="52" t="s">
        <v>99</v>
      </c>
      <c r="C47" s="50" t="s">
        <v>62</v>
      </c>
      <c r="D47" s="50">
        <f>OriginalTais!D48</f>
        <v>49</v>
      </c>
      <c r="E47" s="50">
        <f>OriginalTais!E48</f>
        <v>72</v>
      </c>
      <c r="F47" s="50">
        <f>OriginalTais!F48</f>
        <v>47</v>
      </c>
      <c r="G47" s="51">
        <f>OriginalTais!G48</f>
        <v>30</v>
      </c>
      <c r="I47" t="s">
        <v>171</v>
      </c>
      <c r="J47" t="s">
        <v>165</v>
      </c>
      <c r="K47" t="s">
        <v>172</v>
      </c>
      <c r="L47" t="s">
        <v>172</v>
      </c>
      <c r="M47" t="s">
        <v>172</v>
      </c>
      <c r="N47" t="s">
        <v>172</v>
      </c>
      <c r="O47" t="s">
        <v>164</v>
      </c>
      <c r="Q47" t="str">
        <f t="shared" si="0"/>
        <v>&lt;tr style="background-color: rgb(221, 235, 247);"&gt;&lt;td&gt;Administração&lt;/td&gt; &lt;td&gt;Niterói&lt;/td&gt; &lt;td class="rtecenter"&gt;49&lt;/td&gt; &lt;td class="rtecenter"&gt;72&lt;/td&gt; &lt;td class="rtecenter"&gt;47&lt;/td&gt; &lt;td class="rtecenter"&gt;30&lt;/td&gt; &lt;/tr&gt;</v>
      </c>
    </row>
    <row r="48" spans="2:17">
      <c r="B48" s="52" t="s">
        <v>99</v>
      </c>
      <c r="C48" s="50" t="s">
        <v>96</v>
      </c>
      <c r="D48" s="50">
        <f>OriginalTais!D49</f>
        <v>60</v>
      </c>
      <c r="E48" s="50">
        <f>OriginalTais!E49</f>
        <v>92</v>
      </c>
      <c r="F48" s="50">
        <f>OriginalTais!F49</f>
        <v>21</v>
      </c>
      <c r="G48" s="51">
        <f>OriginalTais!G49</f>
        <v>29</v>
      </c>
      <c r="I48" t="s">
        <v>177</v>
      </c>
      <c r="J48" t="s">
        <v>165</v>
      </c>
      <c r="K48" t="s">
        <v>172</v>
      </c>
      <c r="L48" t="s">
        <v>172</v>
      </c>
      <c r="M48" t="s">
        <v>172</v>
      </c>
      <c r="N48" t="s">
        <v>172</v>
      </c>
      <c r="O48" t="s">
        <v>164</v>
      </c>
      <c r="Q48" t="str">
        <f t="shared" si="0"/>
        <v>&lt;tr style="background-color: rgb(155, 194, 230);"&gt; &lt;td&gt;Administração&lt;/td&gt; &lt;td&gt;Volta Redonda&lt;/td&gt; &lt;td class="rtecenter"&gt;60&lt;/td&gt; &lt;td class="rtecenter"&gt;92&lt;/td&gt; &lt;td class="rtecenter"&gt;21&lt;/td&gt; &lt;td class="rtecenter"&gt;29&lt;/td&gt; &lt;/tr&gt;</v>
      </c>
    </row>
    <row r="49" spans="2:17">
      <c r="B49" s="52" t="s">
        <v>101</v>
      </c>
      <c r="C49" s="50" t="s">
        <v>96</v>
      </c>
      <c r="D49" s="50">
        <f>OriginalTais!D50</f>
        <v>20</v>
      </c>
      <c r="E49" s="50">
        <f>OriginalTais!E50</f>
        <v>47</v>
      </c>
      <c r="F49" s="50">
        <f>OriginalTais!F50</f>
        <v>6</v>
      </c>
      <c r="G49" s="51">
        <f>OriginalTais!G50</f>
        <v>5</v>
      </c>
      <c r="I49" t="s">
        <v>171</v>
      </c>
      <c r="J49" t="s">
        <v>165</v>
      </c>
      <c r="K49" t="s">
        <v>172</v>
      </c>
      <c r="L49" t="s">
        <v>172</v>
      </c>
      <c r="M49" t="s">
        <v>172</v>
      </c>
      <c r="N49" t="s">
        <v>172</v>
      </c>
      <c r="O49" t="s">
        <v>164</v>
      </c>
      <c r="Q49" t="str">
        <f t="shared" si="0"/>
        <v>&lt;tr style="background-color: rgb(221, 235, 247);"&gt;&lt;td&gt;Administração Pública&lt;/td&gt; &lt;td&gt;Volta Redonda&lt;/td&gt; &lt;td class="rtecenter"&gt;20&lt;/td&gt; &lt;td class="rtecenter"&gt;47&lt;/td&gt; &lt;td class="rtecenter"&gt;6&lt;/td&gt; &lt;td class="rtecenter"&gt;5&lt;/td&gt; &lt;/tr&gt;</v>
      </c>
    </row>
    <row r="50" spans="2:17">
      <c r="B50" s="52" t="s">
        <v>102</v>
      </c>
      <c r="C50" s="50" t="s">
        <v>62</v>
      </c>
      <c r="D50" s="50">
        <f>OriginalTais!D51</f>
        <v>27</v>
      </c>
      <c r="E50" s="50">
        <f>OriginalTais!E51</f>
        <v>89</v>
      </c>
      <c r="F50" s="50">
        <f>OriginalTais!F51</f>
        <v>5</v>
      </c>
      <c r="G50" s="51">
        <f>OriginalTais!G51</f>
        <v>6</v>
      </c>
      <c r="I50" t="s">
        <v>177</v>
      </c>
      <c r="J50" t="s">
        <v>165</v>
      </c>
      <c r="K50" t="s">
        <v>172</v>
      </c>
      <c r="L50" t="s">
        <v>172</v>
      </c>
      <c r="M50" t="s">
        <v>172</v>
      </c>
      <c r="N50" t="s">
        <v>172</v>
      </c>
      <c r="O50" t="s">
        <v>164</v>
      </c>
      <c r="Q50" t="str">
        <f t="shared" si="0"/>
        <v>&lt;tr style="background-color: rgb(155, 194, 230);"&gt; &lt;td&gt;Antropologia&lt;/td&gt; &lt;td&gt;Niterói&lt;/td&gt; &lt;td class="rtecenter"&gt;27&lt;/td&gt; &lt;td class="rtecenter"&gt;89&lt;/td&gt; &lt;td class="rtecenter"&gt;5&lt;/td&gt; &lt;td class="rtecenter"&gt;6&lt;/td&gt; &lt;/tr&gt;</v>
      </c>
    </row>
    <row r="51" spans="2:17">
      <c r="B51" s="52" t="s">
        <v>103</v>
      </c>
      <c r="C51" s="50" t="s">
        <v>62</v>
      </c>
      <c r="D51" s="50">
        <f>OriginalTais!D52</f>
        <v>36</v>
      </c>
      <c r="E51" s="50">
        <f>OriginalTais!E52</f>
        <v>42</v>
      </c>
      <c r="F51" s="50">
        <f>OriginalTais!F52</f>
        <v>27</v>
      </c>
      <c r="G51" s="51">
        <f>OriginalTais!G52</f>
        <v>9</v>
      </c>
      <c r="I51" t="s">
        <v>171</v>
      </c>
      <c r="J51" t="s">
        <v>165</v>
      </c>
      <c r="K51" t="s">
        <v>172</v>
      </c>
      <c r="L51" t="s">
        <v>172</v>
      </c>
      <c r="M51" t="s">
        <v>172</v>
      </c>
      <c r="N51" t="s">
        <v>172</v>
      </c>
      <c r="O51" t="s">
        <v>164</v>
      </c>
      <c r="Q51" t="str">
        <f t="shared" si="0"/>
        <v>&lt;tr style="background-color: rgb(221, 235, 247);"&gt;&lt;td&gt;Arquitetura&lt;/td&gt; &lt;td&gt;Niterói&lt;/td&gt; &lt;td class="rtecenter"&gt;36&lt;/td&gt; &lt;td class="rtecenter"&gt;42&lt;/td&gt; &lt;td class="rtecenter"&gt;27&lt;/td&gt; &lt;td class="rtecenter"&gt;9&lt;/td&gt; &lt;/tr&gt;</v>
      </c>
    </row>
    <row r="52" spans="2:17">
      <c r="B52" s="52" t="s">
        <v>104</v>
      </c>
      <c r="C52" s="50" t="s">
        <v>62</v>
      </c>
      <c r="D52" s="50">
        <f>OriginalTais!D53</f>
        <v>34</v>
      </c>
      <c r="E52" s="50">
        <f>OriginalTais!E53</f>
        <v>51</v>
      </c>
      <c r="F52" s="50">
        <f>OriginalTais!F53</f>
        <v>24</v>
      </c>
      <c r="G52" s="51">
        <f>OriginalTais!G53</f>
        <v>13</v>
      </c>
      <c r="I52" t="s">
        <v>177</v>
      </c>
      <c r="J52" t="s">
        <v>165</v>
      </c>
      <c r="K52" t="s">
        <v>172</v>
      </c>
      <c r="L52" t="s">
        <v>172</v>
      </c>
      <c r="M52" t="s">
        <v>172</v>
      </c>
      <c r="N52" t="s">
        <v>172</v>
      </c>
      <c r="O52" t="s">
        <v>164</v>
      </c>
      <c r="Q52" t="str">
        <f t="shared" si="0"/>
        <v>&lt;tr style="background-color: rgb(155, 194, 230);"&gt; &lt;td&gt;Arquivologia&lt;/td&gt; &lt;td&gt;Niterói&lt;/td&gt; &lt;td class="rtecenter"&gt;34&lt;/td&gt; &lt;td class="rtecenter"&gt;51&lt;/td&gt; &lt;td class="rtecenter"&gt;24&lt;/td&gt; &lt;td class="rtecenter"&gt;13&lt;/td&gt; &lt;/tr&gt;</v>
      </c>
    </row>
    <row r="53" spans="2:17">
      <c r="B53" s="52" t="s">
        <v>28</v>
      </c>
      <c r="C53" s="50" t="s">
        <v>62</v>
      </c>
      <c r="D53" s="50">
        <f>OriginalTais!D54</f>
        <v>0</v>
      </c>
      <c r="E53" s="50">
        <f>OriginalTais!E54</f>
        <v>27</v>
      </c>
      <c r="F53" s="50">
        <f>OriginalTais!F54</f>
        <v>0</v>
      </c>
      <c r="G53" s="51">
        <f>OriginalTais!G54</f>
        <v>0</v>
      </c>
      <c r="I53" t="s">
        <v>171</v>
      </c>
      <c r="J53" t="s">
        <v>165</v>
      </c>
      <c r="K53" t="s">
        <v>172</v>
      </c>
      <c r="L53" t="s">
        <v>172</v>
      </c>
      <c r="M53" t="s">
        <v>172</v>
      </c>
      <c r="N53" t="s">
        <v>172</v>
      </c>
      <c r="O53" t="s">
        <v>164</v>
      </c>
      <c r="Q53" t="str">
        <f t="shared" si="0"/>
        <v>&lt;tr style="background-color: rgb(221, 235, 247);"&gt;&lt;td&gt;Artes&lt;/td&gt; &lt;td&gt;Niterói&lt;/td&gt; &lt;td class="rtecenter"&gt;0&lt;/td&gt; &lt;td class="rtecenter"&gt;27&lt;/td&gt; &lt;td class="rtecenter"&gt;0&lt;/td&gt; &lt;td class="rtecenter"&gt;0&lt;/td&gt; &lt;/tr&gt;</v>
      </c>
    </row>
    <row r="54" spans="2:17">
      <c r="B54" s="52" t="s">
        <v>105</v>
      </c>
      <c r="C54" s="50" t="s">
        <v>62</v>
      </c>
      <c r="D54" s="50">
        <f>OriginalTais!D55</f>
        <v>35</v>
      </c>
      <c r="E54" s="50">
        <f>OriginalTais!E55</f>
        <v>53</v>
      </c>
      <c r="F54" s="50">
        <f>OriginalTais!F55</f>
        <v>25</v>
      </c>
      <c r="G54" s="51">
        <f>OriginalTais!G55</f>
        <v>22</v>
      </c>
      <c r="I54" t="s">
        <v>177</v>
      </c>
      <c r="J54" t="s">
        <v>165</v>
      </c>
      <c r="K54" t="s">
        <v>172</v>
      </c>
      <c r="L54" t="s">
        <v>172</v>
      </c>
      <c r="M54" t="s">
        <v>172</v>
      </c>
      <c r="N54" t="s">
        <v>172</v>
      </c>
      <c r="O54" t="s">
        <v>164</v>
      </c>
      <c r="Q54" t="str">
        <f t="shared" si="0"/>
        <v>&lt;tr style="background-color: rgb(155, 194, 230);"&gt; &lt;td&gt;Biblioteconomia e Documentação&lt;/td&gt; &lt;td&gt;Niterói&lt;/td&gt; &lt;td class="rtecenter"&gt;35&lt;/td&gt; &lt;td class="rtecenter"&gt;53&lt;/td&gt; &lt;td class="rtecenter"&gt;25&lt;/td&gt; &lt;td class="rtecenter"&gt;22&lt;/td&gt; &lt;/tr&gt;</v>
      </c>
    </row>
    <row r="55" spans="2:17">
      <c r="B55" s="52" t="s">
        <v>106</v>
      </c>
      <c r="C55" s="50" t="s">
        <v>62</v>
      </c>
      <c r="D55" s="50">
        <f>OriginalTais!D56</f>
        <v>25</v>
      </c>
      <c r="E55" s="50">
        <f>OriginalTais!E56</f>
        <v>43</v>
      </c>
      <c r="F55" s="50">
        <f>OriginalTais!F56</f>
        <v>16</v>
      </c>
      <c r="G55" s="51">
        <f>OriginalTais!G56</f>
        <v>15</v>
      </c>
      <c r="I55" t="s">
        <v>171</v>
      </c>
      <c r="J55" t="s">
        <v>165</v>
      </c>
      <c r="K55" t="s">
        <v>172</v>
      </c>
      <c r="L55" t="s">
        <v>172</v>
      </c>
      <c r="M55" t="s">
        <v>172</v>
      </c>
      <c r="N55" t="s">
        <v>172</v>
      </c>
      <c r="O55" t="s">
        <v>164</v>
      </c>
      <c r="Q55" t="str">
        <f t="shared" si="0"/>
        <v>&lt;tr style="background-color: rgb(221, 235, 247);"&gt;&lt;td&gt;Biomedicina&lt;/td&gt; &lt;td&gt;Niterói&lt;/td&gt; &lt;td class="rtecenter"&gt;25&lt;/td&gt; &lt;td class="rtecenter"&gt;43&lt;/td&gt; &lt;td class="rtecenter"&gt;16&lt;/td&gt; &lt;td class="rtecenter"&gt;15&lt;/td&gt; &lt;/tr&gt;</v>
      </c>
    </row>
    <row r="56" spans="2:17">
      <c r="B56" s="52" t="s">
        <v>106</v>
      </c>
      <c r="C56" s="50" t="s">
        <v>93</v>
      </c>
      <c r="D56" s="50">
        <f>OriginalTais!D57</f>
        <v>12</v>
      </c>
      <c r="E56" s="50">
        <f>OriginalTais!E57</f>
        <v>47</v>
      </c>
      <c r="F56" s="50">
        <f>OriginalTais!F57</f>
        <v>0</v>
      </c>
      <c r="G56" s="51">
        <f>OriginalTais!G57</f>
        <v>21</v>
      </c>
      <c r="I56" t="s">
        <v>177</v>
      </c>
      <c r="J56" t="s">
        <v>165</v>
      </c>
      <c r="K56" t="s">
        <v>172</v>
      </c>
      <c r="L56" t="s">
        <v>172</v>
      </c>
      <c r="M56" t="s">
        <v>172</v>
      </c>
      <c r="N56" t="s">
        <v>172</v>
      </c>
      <c r="O56" t="s">
        <v>164</v>
      </c>
      <c r="Q56" t="str">
        <f t="shared" si="0"/>
        <v>&lt;tr style="background-color: rgb(155, 194, 230);"&gt; &lt;td&gt;Biomedicina&lt;/td&gt; &lt;td&gt;Nova Friburgo&lt;/td&gt; &lt;td class="rtecenter"&gt;12&lt;/td&gt; &lt;td class="rtecenter"&gt;47&lt;/td&gt; &lt;td class="rtecenter"&gt;0&lt;/td&gt; &lt;td class="rtecenter"&gt;21&lt;/td&gt; &lt;/tr&gt;</v>
      </c>
    </row>
    <row r="57" spans="2:17">
      <c r="B57" s="52" t="s">
        <v>161</v>
      </c>
      <c r="C57" s="50" t="s">
        <v>62</v>
      </c>
      <c r="D57" s="50">
        <f>OriginalTais!D58</f>
        <v>17</v>
      </c>
      <c r="E57" s="50">
        <f>OriginalTais!E58</f>
        <v>45</v>
      </c>
      <c r="F57" s="50">
        <f>OriginalTais!F58</f>
        <v>8</v>
      </c>
      <c r="G57" s="51">
        <f>OriginalTais!G58</f>
        <v>6</v>
      </c>
      <c r="I57" t="s">
        <v>171</v>
      </c>
      <c r="J57" t="s">
        <v>165</v>
      </c>
      <c r="K57" t="s">
        <v>172</v>
      </c>
      <c r="L57" t="s">
        <v>172</v>
      </c>
      <c r="M57" t="s">
        <v>172</v>
      </c>
      <c r="N57" t="s">
        <v>172</v>
      </c>
      <c r="O57" t="s">
        <v>164</v>
      </c>
      <c r="Q57" t="str">
        <f t="shared" si="0"/>
        <v>&lt;tr style="background-color: rgb(221, 235, 247);"&gt;&lt;td&gt;Ciência Ambiental&lt;/td&gt; &lt;td&gt;Niterói&lt;/td&gt; &lt;td class="rtecenter"&gt;17&lt;/td&gt; &lt;td class="rtecenter"&gt;45&lt;/td&gt; &lt;td class="rtecenter"&gt;8&lt;/td&gt; &lt;td class="rtecenter"&gt;6&lt;/td&gt; &lt;/tr&gt;</v>
      </c>
    </row>
    <row r="58" spans="2:17">
      <c r="B58" s="52" t="s">
        <v>162</v>
      </c>
      <c r="C58" s="50" t="s">
        <v>62</v>
      </c>
      <c r="D58" s="50">
        <f>OriginalTais!D59</f>
        <v>50</v>
      </c>
      <c r="E58" s="50">
        <f>OriginalTais!E59</f>
        <v>85</v>
      </c>
      <c r="F58" s="50">
        <f>OriginalTais!F59</f>
        <v>23</v>
      </c>
      <c r="G58" s="51">
        <f>OriginalTais!G59</f>
        <v>25</v>
      </c>
      <c r="I58" t="s">
        <v>177</v>
      </c>
      <c r="J58" t="s">
        <v>165</v>
      </c>
      <c r="K58" t="s">
        <v>172</v>
      </c>
      <c r="L58" t="s">
        <v>172</v>
      </c>
      <c r="M58" t="s">
        <v>172</v>
      </c>
      <c r="N58" t="s">
        <v>172</v>
      </c>
      <c r="O58" t="s">
        <v>164</v>
      </c>
      <c r="Q58" t="str">
        <f t="shared" si="0"/>
        <v>&lt;tr style="background-color: rgb(155, 194, 230);"&gt; &lt;td&gt;Ciência da Computação&lt;/td&gt; &lt;td&gt;Niterói&lt;/td&gt; &lt;td class="rtecenter"&gt;50&lt;/td&gt; &lt;td class="rtecenter"&gt;85&lt;/td&gt; &lt;td class="rtecenter"&gt;23&lt;/td&gt; &lt;td class="rtecenter"&gt;25&lt;/td&gt; &lt;/tr&gt;</v>
      </c>
    </row>
    <row r="59" spans="2:17">
      <c r="B59" s="52" t="s">
        <v>162</v>
      </c>
      <c r="C59" s="50" t="s">
        <v>95</v>
      </c>
      <c r="D59" s="50">
        <f>OriginalTais!D60</f>
        <v>35</v>
      </c>
      <c r="E59" s="50">
        <f>OriginalTais!E60</f>
        <v>37</v>
      </c>
      <c r="F59" s="50">
        <f>OriginalTais!F60</f>
        <v>6</v>
      </c>
      <c r="G59" s="51">
        <f>OriginalTais!G60</f>
        <v>1</v>
      </c>
      <c r="I59" t="s">
        <v>171</v>
      </c>
      <c r="J59" t="s">
        <v>165</v>
      </c>
      <c r="K59" t="s">
        <v>172</v>
      </c>
      <c r="L59" t="s">
        <v>172</v>
      </c>
      <c r="M59" t="s">
        <v>172</v>
      </c>
      <c r="N59" t="s">
        <v>172</v>
      </c>
      <c r="O59" t="s">
        <v>164</v>
      </c>
      <c r="Q59" t="str">
        <f t="shared" si="0"/>
        <v>&lt;tr style="background-color: rgb(221, 235, 247);"&gt;&lt;td&gt;Ciência da Computação&lt;/td&gt; &lt;td&gt;Rio das Ostras&lt;/td&gt; &lt;td class="rtecenter"&gt;35&lt;/td&gt; &lt;td class="rtecenter"&gt;37&lt;/td&gt; &lt;td class="rtecenter"&gt;6&lt;/td&gt; &lt;td class="rtecenter"&gt;1&lt;/td&gt; &lt;/tr&gt;</v>
      </c>
    </row>
    <row r="60" spans="2:17">
      <c r="B60" s="52" t="s">
        <v>107</v>
      </c>
      <c r="C60" s="50" t="s">
        <v>62</v>
      </c>
      <c r="D60" s="50">
        <f>OriginalTais!D61</f>
        <v>49</v>
      </c>
      <c r="E60" s="50">
        <f>OriginalTais!E61</f>
        <v>51</v>
      </c>
      <c r="F60" s="50">
        <f>OriginalTais!F61</f>
        <v>5</v>
      </c>
      <c r="G60" s="51">
        <f>OriginalTais!G61</f>
        <v>6</v>
      </c>
      <c r="I60" t="s">
        <v>177</v>
      </c>
      <c r="J60" t="s">
        <v>165</v>
      </c>
      <c r="K60" t="s">
        <v>172</v>
      </c>
      <c r="L60" t="s">
        <v>172</v>
      </c>
      <c r="M60" t="s">
        <v>172</v>
      </c>
      <c r="N60" t="s">
        <v>172</v>
      </c>
      <c r="O60" t="s">
        <v>164</v>
      </c>
      <c r="Q60" t="str">
        <f t="shared" si="0"/>
        <v>&lt;tr style="background-color: rgb(155, 194, 230);"&gt; &lt;td&gt;Ciências Atuariais&lt;/td&gt; &lt;td&gt;Niterói&lt;/td&gt; &lt;td class="rtecenter"&gt;49&lt;/td&gt; &lt;td class="rtecenter"&gt;51&lt;/td&gt; &lt;td class="rtecenter"&gt;5&lt;/td&gt; &lt;td class="rtecenter"&gt;6&lt;/td&gt; &lt;/tr&gt;</v>
      </c>
    </row>
    <row r="61" spans="2:17">
      <c r="B61" s="52" t="s">
        <v>22</v>
      </c>
      <c r="C61" s="50" t="s">
        <v>62</v>
      </c>
      <c r="D61" s="50">
        <f>OriginalTais!D62</f>
        <v>50</v>
      </c>
      <c r="E61" s="50">
        <f>OriginalTais!E62</f>
        <v>78</v>
      </c>
      <c r="F61" s="50">
        <f>OriginalTais!F62</f>
        <v>36</v>
      </c>
      <c r="G61" s="51">
        <f>OriginalTais!G62</f>
        <v>34</v>
      </c>
      <c r="I61" t="s">
        <v>171</v>
      </c>
      <c r="J61" t="s">
        <v>165</v>
      </c>
      <c r="K61" t="s">
        <v>172</v>
      </c>
      <c r="L61" t="s">
        <v>172</v>
      </c>
      <c r="M61" t="s">
        <v>172</v>
      </c>
      <c r="N61" t="s">
        <v>172</v>
      </c>
      <c r="O61" t="s">
        <v>164</v>
      </c>
      <c r="Q61" t="str">
        <f t="shared" si="0"/>
        <v>&lt;tr style="background-color: rgb(221, 235, 247);"&gt;&lt;td&gt;Ciências Biológicas&lt;/td&gt; &lt;td&gt;Niterói&lt;/td&gt; &lt;td class="rtecenter"&gt;50&lt;/td&gt; &lt;td class="rtecenter"&gt;78&lt;/td&gt; &lt;td class="rtecenter"&gt;36&lt;/td&gt; &lt;td class="rtecenter"&gt;34&lt;/td&gt; &lt;/tr&gt;</v>
      </c>
    </row>
    <row r="62" spans="2:17">
      <c r="B62" s="52" t="s">
        <v>108</v>
      </c>
      <c r="C62" s="50" t="s">
        <v>77</v>
      </c>
      <c r="D62" s="50">
        <f>OriginalTais!D63</f>
        <v>24</v>
      </c>
      <c r="E62" s="50">
        <f>OriginalTais!E63</f>
        <v>65</v>
      </c>
      <c r="F62" s="50">
        <f>OriginalTais!F63</f>
        <v>7</v>
      </c>
      <c r="G62" s="51">
        <f>OriginalTais!G63</f>
        <v>9</v>
      </c>
      <c r="I62" t="s">
        <v>177</v>
      </c>
      <c r="J62" t="s">
        <v>165</v>
      </c>
      <c r="K62" t="s">
        <v>172</v>
      </c>
      <c r="L62" t="s">
        <v>172</v>
      </c>
      <c r="M62" t="s">
        <v>172</v>
      </c>
      <c r="N62" t="s">
        <v>172</v>
      </c>
      <c r="O62" t="s">
        <v>164</v>
      </c>
      <c r="Q62" t="str">
        <f t="shared" si="0"/>
        <v>&lt;tr style="background-color: rgb(155, 194, 230);"&gt; &lt;td&gt;Ciências Contábeis&lt;/td&gt; &lt;td&gt;Macaé&lt;/td&gt; &lt;td class="rtecenter"&gt;24&lt;/td&gt; &lt;td class="rtecenter"&gt;65&lt;/td&gt; &lt;td class="rtecenter"&gt;7&lt;/td&gt; &lt;td class="rtecenter"&gt;9&lt;/td&gt; &lt;/tr&gt;</v>
      </c>
    </row>
    <row r="63" spans="2:17">
      <c r="B63" s="52" t="s">
        <v>108</v>
      </c>
      <c r="C63" s="50" t="s">
        <v>109</v>
      </c>
      <c r="D63" s="50">
        <f>OriginalTais!D64</f>
        <v>15</v>
      </c>
      <c r="E63" s="50">
        <f>OriginalTais!E64</f>
        <v>3</v>
      </c>
      <c r="F63" s="50">
        <f>OriginalTais!F64</f>
        <v>0</v>
      </c>
      <c r="G63" s="51">
        <f>OriginalTais!G64</f>
        <v>30</v>
      </c>
      <c r="I63" t="s">
        <v>171</v>
      </c>
      <c r="J63" t="s">
        <v>165</v>
      </c>
      <c r="K63" t="s">
        <v>172</v>
      </c>
      <c r="L63" t="s">
        <v>172</v>
      </c>
      <c r="M63" t="s">
        <v>172</v>
      </c>
      <c r="N63" t="s">
        <v>172</v>
      </c>
      <c r="O63" t="s">
        <v>164</v>
      </c>
      <c r="Q63" t="str">
        <f t="shared" si="0"/>
        <v>&lt;tr style="background-color: rgb(221, 235, 247);"&gt;&lt;td&gt;Ciências Contábeis&lt;/td&gt; &lt;td&gt;Miracema&lt;/td&gt; &lt;td class="rtecenter"&gt;15&lt;/td&gt; &lt;td class="rtecenter"&gt;3&lt;/td&gt; &lt;td class="rtecenter"&gt;0&lt;/td&gt; &lt;td class="rtecenter"&gt;30&lt;/td&gt; &lt;/tr&gt;</v>
      </c>
    </row>
    <row r="64" spans="2:17">
      <c r="B64" s="52" t="s">
        <v>108</v>
      </c>
      <c r="C64" s="50" t="s">
        <v>62</v>
      </c>
      <c r="D64" s="50">
        <f>OriginalTais!D65</f>
        <v>51</v>
      </c>
      <c r="E64" s="50">
        <f>OriginalTais!E65</f>
        <v>97</v>
      </c>
      <c r="F64" s="50">
        <f>OriginalTais!F65</f>
        <v>25</v>
      </c>
      <c r="G64" s="51">
        <f>OriginalTais!G65</f>
        <v>50</v>
      </c>
      <c r="I64" t="s">
        <v>177</v>
      </c>
      <c r="J64" t="s">
        <v>165</v>
      </c>
      <c r="K64" t="s">
        <v>172</v>
      </c>
      <c r="L64" t="s">
        <v>172</v>
      </c>
      <c r="M64" t="s">
        <v>172</v>
      </c>
      <c r="N64" t="s">
        <v>172</v>
      </c>
      <c r="O64" t="s">
        <v>164</v>
      </c>
      <c r="Q64" t="str">
        <f t="shared" si="0"/>
        <v>&lt;tr style="background-color: rgb(155, 194, 230);"&gt; &lt;td&gt;Ciências Contábeis&lt;/td&gt; &lt;td&gt;Niterói&lt;/td&gt; &lt;td class="rtecenter"&gt;51&lt;/td&gt; &lt;td class="rtecenter"&gt;97&lt;/td&gt; &lt;td class="rtecenter"&gt;25&lt;/td&gt; &lt;td class="rtecenter"&gt;50&lt;/td&gt; &lt;/tr&gt;</v>
      </c>
    </row>
    <row r="65" spans="2:17">
      <c r="B65" s="52" t="s">
        <v>108</v>
      </c>
      <c r="C65" s="50" t="s">
        <v>96</v>
      </c>
      <c r="D65" s="50">
        <f>OriginalTais!D66</f>
        <v>60</v>
      </c>
      <c r="E65" s="50">
        <f>OriginalTais!E66</f>
        <v>11</v>
      </c>
      <c r="F65" s="50">
        <f>OriginalTais!F66</f>
        <v>7</v>
      </c>
      <c r="G65" s="51">
        <f>OriginalTais!G66</f>
        <v>27</v>
      </c>
      <c r="I65" t="s">
        <v>171</v>
      </c>
      <c r="J65" t="s">
        <v>165</v>
      </c>
      <c r="K65" t="s">
        <v>172</v>
      </c>
      <c r="L65" t="s">
        <v>172</v>
      </c>
      <c r="M65" t="s">
        <v>172</v>
      </c>
      <c r="N65" t="s">
        <v>172</v>
      </c>
      <c r="O65" t="s">
        <v>164</v>
      </c>
      <c r="Q65" t="str">
        <f t="shared" si="0"/>
        <v>&lt;tr style="background-color: rgb(221, 235, 247);"&gt;&lt;td&gt;Ciências Contábeis&lt;/td&gt; &lt;td&gt;Volta Redonda&lt;/td&gt; &lt;td class="rtecenter"&gt;60&lt;/td&gt; &lt;td class="rtecenter"&gt;11&lt;/td&gt; &lt;td class="rtecenter"&gt;7&lt;/td&gt; &lt;td class="rtecenter"&gt;27&lt;/td&gt; &lt;/tr&gt;</v>
      </c>
    </row>
    <row r="66" spans="2:17">
      <c r="B66" s="52" t="s">
        <v>110</v>
      </c>
      <c r="C66" s="50" t="s">
        <v>76</v>
      </c>
      <c r="D66" s="50">
        <f>OriginalTais!D67</f>
        <v>42</v>
      </c>
      <c r="E66" s="50">
        <f>OriginalTais!E67</f>
        <v>78</v>
      </c>
      <c r="F66" s="50">
        <f>OriginalTais!F67</f>
        <v>17</v>
      </c>
      <c r="G66" s="51">
        <f>OriginalTais!G67</f>
        <v>12</v>
      </c>
      <c r="I66" t="s">
        <v>177</v>
      </c>
      <c r="J66" t="s">
        <v>165</v>
      </c>
      <c r="K66" t="s">
        <v>172</v>
      </c>
      <c r="L66" t="s">
        <v>172</v>
      </c>
      <c r="M66" t="s">
        <v>172</v>
      </c>
      <c r="N66" t="s">
        <v>172</v>
      </c>
      <c r="O66" t="s">
        <v>164</v>
      </c>
      <c r="Q66" t="str">
        <f t="shared" si="0"/>
        <v>&lt;tr style="background-color: rgb(155, 194, 230);"&gt; &lt;td&gt;Ciências Econômicas&lt;/td&gt; &lt;td&gt;Campos dos Goytacazes&lt;/td&gt; &lt;td class="rtecenter"&gt;42&lt;/td&gt; &lt;td class="rtecenter"&gt;78&lt;/td&gt; &lt;td class="rtecenter"&gt;17&lt;/td&gt; &lt;td class="rtecenter"&gt;12&lt;/td&gt; &lt;/tr&gt;</v>
      </c>
    </row>
    <row r="67" spans="2:17">
      <c r="B67" s="52" t="s">
        <v>110</v>
      </c>
      <c r="C67" s="50" t="s">
        <v>62</v>
      </c>
      <c r="D67" s="50">
        <f>OriginalTais!D68</f>
        <v>106</v>
      </c>
      <c r="E67" s="50">
        <f>OriginalTais!E68</f>
        <v>155</v>
      </c>
      <c r="F67" s="50">
        <f>OriginalTais!F68</f>
        <v>44</v>
      </c>
      <c r="G67" s="51">
        <f>OriginalTais!G68</f>
        <v>2</v>
      </c>
      <c r="I67" t="s">
        <v>171</v>
      </c>
      <c r="J67" t="s">
        <v>165</v>
      </c>
      <c r="K67" t="s">
        <v>172</v>
      </c>
      <c r="L67" t="s">
        <v>172</v>
      </c>
      <c r="M67" t="s">
        <v>172</v>
      </c>
      <c r="N67" t="s">
        <v>172</v>
      </c>
      <c r="O67" t="s">
        <v>164</v>
      </c>
      <c r="Q67" t="str">
        <f t="shared" si="0"/>
        <v>&lt;tr style="background-color: rgb(221, 235, 247);"&gt;&lt;td&gt;Ciências Econômicas&lt;/td&gt; &lt;td&gt;Niterói&lt;/td&gt; &lt;td class="rtecenter"&gt;106&lt;/td&gt; &lt;td class="rtecenter"&gt;155&lt;/td&gt; &lt;td class="rtecenter"&gt;44&lt;/td&gt; &lt;td class="rtecenter"&gt;2&lt;/td&gt; &lt;/tr&gt;</v>
      </c>
    </row>
    <row r="68" spans="2:17">
      <c r="B68" s="52" t="s">
        <v>111</v>
      </c>
      <c r="C68" s="50" t="s">
        <v>112</v>
      </c>
      <c r="D68" s="50">
        <f>OriginalTais!D69</f>
        <v>0</v>
      </c>
      <c r="E68" s="50">
        <f>OriginalTais!E69</f>
        <v>86</v>
      </c>
      <c r="F68" s="50">
        <f>OriginalTais!F69</f>
        <v>0</v>
      </c>
      <c r="G68" s="51">
        <f>OriginalTais!G69</f>
        <v>0</v>
      </c>
      <c r="I68" t="s">
        <v>177</v>
      </c>
      <c r="J68" t="s">
        <v>165</v>
      </c>
      <c r="K68" t="s">
        <v>172</v>
      </c>
      <c r="L68" t="s">
        <v>172</v>
      </c>
      <c r="M68" t="s">
        <v>172</v>
      </c>
      <c r="N68" t="s">
        <v>172</v>
      </c>
      <c r="O68" t="s">
        <v>164</v>
      </c>
      <c r="Q68" t="str">
        <f t="shared" ref="Q68:Q114" si="1">I68&amp;B68&amp;J68&amp;C68&amp;K68&amp;D68&amp;L68&amp;E68&amp;M68&amp;F68&amp;N68&amp;G68&amp;O68</f>
        <v>&lt;tr style="background-color: rgb(155, 194, 230);"&gt; &lt;td&gt;Ciências Naturais&lt;/td&gt; &lt;td&gt;Santo Antônio de Pádua&lt;/td&gt; &lt;td class="rtecenter"&gt;0&lt;/td&gt; &lt;td class="rtecenter"&gt;86&lt;/td&gt; &lt;td class="rtecenter"&gt;0&lt;/td&gt; &lt;td class="rtecenter"&gt;0&lt;/td&gt; &lt;/tr&gt;</v>
      </c>
    </row>
    <row r="69" spans="2:17">
      <c r="B69" s="52" t="s">
        <v>113</v>
      </c>
      <c r="C69" s="50" t="s">
        <v>76</v>
      </c>
      <c r="D69" s="50">
        <f>OriginalTais!D70</f>
        <v>35</v>
      </c>
      <c r="E69" s="50">
        <f>OriginalTais!E70</f>
        <v>13</v>
      </c>
      <c r="F69" s="50">
        <f>OriginalTais!F70</f>
        <v>19</v>
      </c>
      <c r="G69" s="51">
        <f>OriginalTais!G70</f>
        <v>14</v>
      </c>
      <c r="I69" t="s">
        <v>171</v>
      </c>
      <c r="J69" t="s">
        <v>165</v>
      </c>
      <c r="K69" t="s">
        <v>172</v>
      </c>
      <c r="L69" t="s">
        <v>172</v>
      </c>
      <c r="M69" t="s">
        <v>172</v>
      </c>
      <c r="N69" t="s">
        <v>172</v>
      </c>
      <c r="O69" t="s">
        <v>164</v>
      </c>
      <c r="Q69" t="str">
        <f t="shared" si="1"/>
        <v>&lt;tr style="background-color: rgb(221, 235, 247);"&gt;&lt;td&gt;Ciências Sociais&lt;/td&gt; &lt;td&gt;Campos dos Goytacazes&lt;/td&gt; &lt;td class="rtecenter"&gt;35&lt;/td&gt; &lt;td class="rtecenter"&gt;13&lt;/td&gt; &lt;td class="rtecenter"&gt;19&lt;/td&gt; &lt;td class="rtecenter"&gt;14&lt;/td&gt; &lt;/tr&gt;</v>
      </c>
    </row>
    <row r="70" spans="2:17">
      <c r="B70" s="52" t="s">
        <v>113</v>
      </c>
      <c r="C70" s="50" t="s">
        <v>62</v>
      </c>
      <c r="D70" s="50">
        <f>OriginalTais!D71</f>
        <v>45</v>
      </c>
      <c r="E70" s="50">
        <f>OriginalTais!E71</f>
        <v>44</v>
      </c>
      <c r="F70" s="50">
        <f>OriginalTais!F71</f>
        <v>30</v>
      </c>
      <c r="G70" s="51">
        <f>OriginalTais!G71</f>
        <v>23</v>
      </c>
      <c r="I70" t="s">
        <v>177</v>
      </c>
      <c r="J70" t="s">
        <v>165</v>
      </c>
      <c r="K70" t="s">
        <v>172</v>
      </c>
      <c r="L70" t="s">
        <v>172</v>
      </c>
      <c r="M70" t="s">
        <v>172</v>
      </c>
      <c r="N70" t="s">
        <v>172</v>
      </c>
      <c r="O70" t="s">
        <v>164</v>
      </c>
      <c r="Q70" t="str">
        <f t="shared" si="1"/>
        <v>&lt;tr style="background-color: rgb(155, 194, 230);"&gt; &lt;td&gt;Ciências Sociais&lt;/td&gt; &lt;td&gt;Niterói&lt;/td&gt; &lt;td class="rtecenter"&gt;45&lt;/td&gt; &lt;td class="rtecenter"&gt;44&lt;/td&gt; &lt;td class="rtecenter"&gt;30&lt;/td&gt; &lt;td class="rtecenter"&gt;23&lt;/td&gt; &lt;/tr&gt;</v>
      </c>
    </row>
    <row r="71" spans="2:17">
      <c r="B71" s="52" t="s">
        <v>114</v>
      </c>
      <c r="C71" s="50" t="s">
        <v>62</v>
      </c>
      <c r="D71" s="50">
        <f>OriginalTais!D72</f>
        <v>30</v>
      </c>
      <c r="E71" s="50">
        <f>OriginalTais!E72</f>
        <v>70</v>
      </c>
      <c r="F71" s="50">
        <f>OriginalTais!F72</f>
        <v>10</v>
      </c>
      <c r="G71" s="51">
        <f>OriginalTais!G72</f>
        <v>17</v>
      </c>
      <c r="I71" t="s">
        <v>171</v>
      </c>
      <c r="J71" t="s">
        <v>165</v>
      </c>
      <c r="K71" t="s">
        <v>172</v>
      </c>
      <c r="L71" t="s">
        <v>172</v>
      </c>
      <c r="M71" t="s">
        <v>172</v>
      </c>
      <c r="N71" t="s">
        <v>172</v>
      </c>
      <c r="O71" t="s">
        <v>164</v>
      </c>
      <c r="Q71" t="str">
        <f t="shared" si="1"/>
        <v>&lt;tr style="background-color: rgb(221, 235, 247);"&gt;&lt;td&gt;Cinema e Audiovisual&lt;/td&gt; &lt;td&gt;Niterói&lt;/td&gt; &lt;td class="rtecenter"&gt;30&lt;/td&gt; &lt;td class="rtecenter"&gt;70&lt;/td&gt; &lt;td class="rtecenter"&gt;10&lt;/td&gt; &lt;td class="rtecenter"&gt;17&lt;/td&gt; &lt;/tr&gt;</v>
      </c>
    </row>
    <row r="72" spans="2:17">
      <c r="B72" s="52" t="s">
        <v>115</v>
      </c>
      <c r="C72" s="50" t="s">
        <v>112</v>
      </c>
      <c r="D72" s="50">
        <f>OriginalTais!D73</f>
        <v>0</v>
      </c>
      <c r="E72" s="50">
        <f>OriginalTais!E73</f>
        <v>61</v>
      </c>
      <c r="F72" s="50">
        <f>OriginalTais!F73</f>
        <v>0</v>
      </c>
      <c r="G72" s="51">
        <f>OriginalTais!G73</f>
        <v>6</v>
      </c>
      <c r="I72" t="s">
        <v>177</v>
      </c>
      <c r="J72" t="s">
        <v>165</v>
      </c>
      <c r="K72" t="s">
        <v>172</v>
      </c>
      <c r="L72" t="s">
        <v>172</v>
      </c>
      <c r="M72" t="s">
        <v>172</v>
      </c>
      <c r="N72" t="s">
        <v>172</v>
      </c>
      <c r="O72" t="s">
        <v>164</v>
      </c>
      <c r="Q72" t="str">
        <f t="shared" si="1"/>
        <v>&lt;tr style="background-color: rgb(155, 194, 230);"&gt; &lt;td&gt;Computação&lt;/td&gt; &lt;td&gt;Santo Antônio de Pádua&lt;/td&gt; &lt;td class="rtecenter"&gt;0&lt;/td&gt; &lt;td class="rtecenter"&gt;61&lt;/td&gt; &lt;td class="rtecenter"&gt;0&lt;/td&gt; &lt;td class="rtecenter"&gt;6&lt;/td&gt; &lt;/tr&gt;</v>
      </c>
    </row>
    <row r="73" spans="2:17">
      <c r="B73" s="52" t="s">
        <v>160</v>
      </c>
      <c r="C73" s="50" t="s">
        <v>62</v>
      </c>
      <c r="D73" s="50">
        <f>OriginalTais!D74</f>
        <v>50</v>
      </c>
      <c r="E73" s="50">
        <f>OriginalTais!E74</f>
        <v>79</v>
      </c>
      <c r="F73" s="50">
        <f>OriginalTais!F74</f>
        <v>41</v>
      </c>
      <c r="G73" s="51">
        <f>OriginalTais!G74</f>
        <v>32</v>
      </c>
      <c r="I73" t="s">
        <v>171</v>
      </c>
      <c r="J73" t="s">
        <v>165</v>
      </c>
      <c r="K73" t="s">
        <v>172</v>
      </c>
      <c r="L73" t="s">
        <v>172</v>
      </c>
      <c r="M73" t="s">
        <v>172</v>
      </c>
      <c r="N73" t="s">
        <v>172</v>
      </c>
      <c r="O73" t="s">
        <v>164</v>
      </c>
      <c r="Q73" t="str">
        <f t="shared" si="1"/>
        <v>&lt;tr style="background-color: rgb(221, 235, 247);"&gt;&lt;td&gt;Comunicação Social &lt;/td&gt; &lt;td&gt;Niterói&lt;/td&gt; &lt;td class="rtecenter"&gt;50&lt;/td&gt; &lt;td class="rtecenter"&gt;79&lt;/td&gt; &lt;td class="rtecenter"&gt;41&lt;/td&gt; &lt;td class="rtecenter"&gt;32&lt;/td&gt; &lt;/tr&gt;</v>
      </c>
    </row>
    <row r="74" spans="2:17">
      <c r="B74" s="52" t="s">
        <v>116</v>
      </c>
      <c r="C74" s="50" t="s">
        <v>62</v>
      </c>
      <c r="D74" s="50">
        <f>OriginalTais!D75</f>
        <v>15</v>
      </c>
      <c r="E74" s="50">
        <f>OriginalTais!E75</f>
        <v>78</v>
      </c>
      <c r="F74" s="50">
        <f>OriginalTais!F75</f>
        <v>1</v>
      </c>
      <c r="G74" s="51">
        <f>OriginalTais!G75</f>
        <v>0</v>
      </c>
      <c r="I74" t="s">
        <v>177</v>
      </c>
      <c r="J74" t="s">
        <v>165</v>
      </c>
      <c r="K74" t="s">
        <v>172</v>
      </c>
      <c r="L74" t="s">
        <v>172</v>
      </c>
      <c r="M74" t="s">
        <v>172</v>
      </c>
      <c r="N74" t="s">
        <v>172</v>
      </c>
      <c r="O74" t="s">
        <v>164</v>
      </c>
      <c r="Q74" t="str">
        <f t="shared" si="1"/>
        <v>&lt;tr style="background-color: rgb(155, 194, 230);"&gt; &lt;td&gt;Desenho Industrial&lt;/td&gt; &lt;td&gt;Niterói&lt;/td&gt; &lt;td class="rtecenter"&gt;15&lt;/td&gt; &lt;td class="rtecenter"&gt;78&lt;/td&gt; &lt;td class="rtecenter"&gt;1&lt;/td&gt; &lt;td class="rtecenter"&gt;0&lt;/td&gt; &lt;/tr&gt;</v>
      </c>
    </row>
    <row r="75" spans="2:17">
      <c r="B75" s="52" t="s">
        <v>117</v>
      </c>
      <c r="C75" s="50" t="s">
        <v>62</v>
      </c>
      <c r="D75" s="50">
        <f>OriginalTais!D76</f>
        <v>34</v>
      </c>
      <c r="E75" s="50">
        <f>OriginalTais!E76</f>
        <v>54</v>
      </c>
      <c r="F75" s="50">
        <f>OriginalTais!F76</f>
        <v>8</v>
      </c>
      <c r="G75" s="51">
        <f>OriginalTais!G76</f>
        <v>9</v>
      </c>
      <c r="I75" t="s">
        <v>171</v>
      </c>
      <c r="J75" t="s">
        <v>165</v>
      </c>
      <c r="K75" t="s">
        <v>172</v>
      </c>
      <c r="L75" t="s">
        <v>172</v>
      </c>
      <c r="M75" t="s">
        <v>172</v>
      </c>
      <c r="N75" t="s">
        <v>172</v>
      </c>
      <c r="O75" t="s">
        <v>164</v>
      </c>
      <c r="Q75" t="str">
        <f t="shared" si="1"/>
        <v>&lt;tr style="background-color: rgb(221, 235, 247);"&gt;&lt;td&gt;Estatística&lt;/td&gt; &lt;td&gt;Niterói&lt;/td&gt; &lt;td class="rtecenter"&gt;34&lt;/td&gt; &lt;td class="rtecenter"&gt;54&lt;/td&gt; &lt;td class="rtecenter"&gt;8&lt;/td&gt; &lt;td class="rtecenter"&gt;9&lt;/td&gt; &lt;/tr&gt;</v>
      </c>
    </row>
    <row r="76" spans="2:17">
      <c r="B76" s="52" t="s">
        <v>118</v>
      </c>
      <c r="C76" s="50" t="s">
        <v>62</v>
      </c>
      <c r="D76" s="50">
        <f>OriginalTais!D77</f>
        <v>30</v>
      </c>
      <c r="E76" s="50">
        <f>OriginalTais!E77</f>
        <v>11</v>
      </c>
      <c r="F76" s="50">
        <f>OriginalTais!F77</f>
        <v>18</v>
      </c>
      <c r="G76" s="51">
        <f>OriginalTais!G77</f>
        <v>25</v>
      </c>
      <c r="I76" t="s">
        <v>177</v>
      </c>
      <c r="J76" t="s">
        <v>165</v>
      </c>
      <c r="K76" t="s">
        <v>172</v>
      </c>
      <c r="L76" t="s">
        <v>172</v>
      </c>
      <c r="M76" t="s">
        <v>172</v>
      </c>
      <c r="N76" t="s">
        <v>172</v>
      </c>
      <c r="O76" t="s">
        <v>164</v>
      </c>
      <c r="Q76" t="str">
        <f t="shared" si="1"/>
        <v>&lt;tr style="background-color: rgb(155, 194, 230);"&gt; &lt;td&gt;Estudos de Mídia&lt;/td&gt; &lt;td&gt;Niterói&lt;/td&gt; &lt;td class="rtecenter"&gt;30&lt;/td&gt; &lt;td class="rtecenter"&gt;11&lt;/td&gt; &lt;td class="rtecenter"&gt;18&lt;/td&gt; &lt;td class="rtecenter"&gt;25&lt;/td&gt; &lt;/tr&gt;</v>
      </c>
    </row>
    <row r="77" spans="2:17">
      <c r="B77" s="52" t="s">
        <v>119</v>
      </c>
      <c r="C77" s="50" t="s">
        <v>62</v>
      </c>
      <c r="D77" s="50">
        <f>OriginalTais!D78</f>
        <v>40</v>
      </c>
      <c r="E77" s="50">
        <f>OriginalTais!E78</f>
        <v>72</v>
      </c>
      <c r="F77" s="50">
        <f>OriginalTais!F78</f>
        <v>20</v>
      </c>
      <c r="G77" s="51">
        <f>OriginalTais!G78</f>
        <v>6</v>
      </c>
      <c r="I77" t="s">
        <v>171</v>
      </c>
      <c r="J77" t="s">
        <v>165</v>
      </c>
      <c r="K77" t="s">
        <v>172</v>
      </c>
      <c r="L77" t="s">
        <v>172</v>
      </c>
      <c r="M77" t="s">
        <v>172</v>
      </c>
      <c r="N77" t="s">
        <v>172</v>
      </c>
      <c r="O77" t="s">
        <v>164</v>
      </c>
      <c r="Q77" t="str">
        <f t="shared" si="1"/>
        <v>&lt;tr style="background-color: rgb(221, 235, 247);"&gt;&lt;td&gt;Filosofia&lt;/td&gt; &lt;td&gt;Niterói&lt;/td&gt; &lt;td class="rtecenter"&gt;40&lt;/td&gt; &lt;td class="rtecenter"&gt;72&lt;/td&gt; &lt;td class="rtecenter"&gt;20&lt;/td&gt; &lt;td class="rtecenter"&gt;6&lt;/td&gt; &lt;/tr&gt;</v>
      </c>
    </row>
    <row r="78" spans="2:17">
      <c r="B78" s="52" t="s">
        <v>120</v>
      </c>
      <c r="C78" s="50" t="s">
        <v>62</v>
      </c>
      <c r="D78" s="50">
        <f>OriginalTais!D79</f>
        <v>70</v>
      </c>
      <c r="E78" s="50">
        <f>OriginalTais!E79</f>
        <v>142</v>
      </c>
      <c r="F78" s="50">
        <f>OriginalTais!F79</f>
        <v>5</v>
      </c>
      <c r="G78" s="51">
        <f>OriginalTais!G79</f>
        <v>15</v>
      </c>
      <c r="I78" t="s">
        <v>177</v>
      </c>
      <c r="J78" t="s">
        <v>165</v>
      </c>
      <c r="K78" t="s">
        <v>172</v>
      </c>
      <c r="L78" t="s">
        <v>172</v>
      </c>
      <c r="M78" t="s">
        <v>172</v>
      </c>
      <c r="N78" t="s">
        <v>172</v>
      </c>
      <c r="O78" t="s">
        <v>164</v>
      </c>
      <c r="Q78" t="str">
        <f t="shared" si="1"/>
        <v>&lt;tr style="background-color: rgb(155, 194, 230);"&gt; &lt;td&gt;Física&lt;/td&gt; &lt;td&gt;Niterói&lt;/td&gt; &lt;td class="rtecenter"&gt;70&lt;/td&gt; &lt;td class="rtecenter"&gt;142&lt;/td&gt; &lt;td class="rtecenter"&gt;5&lt;/td&gt; &lt;td class="rtecenter"&gt;15&lt;/td&gt; &lt;/tr&gt;</v>
      </c>
    </row>
    <row r="79" spans="2:17">
      <c r="B79" s="52" t="s">
        <v>120</v>
      </c>
      <c r="C79" s="50" t="s">
        <v>112</v>
      </c>
      <c r="D79" s="50">
        <f>OriginalTais!D80</f>
        <v>16</v>
      </c>
      <c r="E79" s="50">
        <f>OriginalTais!E80</f>
        <v>43</v>
      </c>
      <c r="F79" s="50">
        <f>OriginalTais!F80</f>
        <v>2</v>
      </c>
      <c r="G79" s="51">
        <f>OriginalTais!G80</f>
        <v>0</v>
      </c>
      <c r="I79" t="s">
        <v>171</v>
      </c>
      <c r="J79" t="s">
        <v>165</v>
      </c>
      <c r="K79" t="s">
        <v>172</v>
      </c>
      <c r="L79" t="s">
        <v>172</v>
      </c>
      <c r="M79" t="s">
        <v>172</v>
      </c>
      <c r="N79" t="s">
        <v>172</v>
      </c>
      <c r="O79" t="s">
        <v>164</v>
      </c>
      <c r="Q79" t="str">
        <f t="shared" si="1"/>
        <v>&lt;tr style="background-color: rgb(221, 235, 247);"&gt;&lt;td&gt;Física&lt;/td&gt; &lt;td&gt;Santo Antônio de Pádua&lt;/td&gt; &lt;td class="rtecenter"&gt;16&lt;/td&gt; &lt;td class="rtecenter"&gt;43&lt;/td&gt; &lt;td class="rtecenter"&gt;2&lt;/td&gt; &lt;td class="rtecenter"&gt;0&lt;/td&gt; &lt;/tr&gt;</v>
      </c>
    </row>
    <row r="80" spans="2:17">
      <c r="B80" s="52" t="s">
        <v>120</v>
      </c>
      <c r="C80" s="50" t="s">
        <v>96</v>
      </c>
      <c r="D80" s="50">
        <f>OriginalTais!D81</f>
        <v>15</v>
      </c>
      <c r="E80" s="50">
        <f>OriginalTais!E81</f>
        <v>75</v>
      </c>
      <c r="F80" s="50">
        <f>OriginalTais!F81</f>
        <v>1</v>
      </c>
      <c r="G80" s="51">
        <f>OriginalTais!G81</f>
        <v>4</v>
      </c>
      <c r="I80" t="s">
        <v>177</v>
      </c>
      <c r="J80" t="s">
        <v>165</v>
      </c>
      <c r="K80" t="s">
        <v>172</v>
      </c>
      <c r="L80" t="s">
        <v>172</v>
      </c>
      <c r="M80" t="s">
        <v>172</v>
      </c>
      <c r="N80" t="s">
        <v>172</v>
      </c>
      <c r="O80" t="s">
        <v>164</v>
      </c>
      <c r="Q80" t="str">
        <f t="shared" si="1"/>
        <v>&lt;tr style="background-color: rgb(155, 194, 230);"&gt; &lt;td&gt;Física&lt;/td&gt; &lt;td&gt;Volta Redonda&lt;/td&gt; &lt;td class="rtecenter"&gt;15&lt;/td&gt; &lt;td class="rtecenter"&gt;75&lt;/td&gt; &lt;td class="rtecenter"&gt;1&lt;/td&gt; &lt;td class="rtecenter"&gt;4&lt;/td&gt; &lt;/tr&gt;</v>
      </c>
    </row>
    <row r="81" spans="2:17">
      <c r="B81" s="52" t="s">
        <v>121</v>
      </c>
      <c r="C81" s="50" t="s">
        <v>62</v>
      </c>
      <c r="D81" s="50">
        <f>OriginalTais!D82</f>
        <v>20</v>
      </c>
      <c r="E81" s="50">
        <f>OriginalTais!E82</f>
        <v>51</v>
      </c>
      <c r="F81" s="50">
        <f>OriginalTais!F82</f>
        <v>8</v>
      </c>
      <c r="G81" s="51">
        <f>OriginalTais!G82</f>
        <v>6</v>
      </c>
      <c r="I81" t="s">
        <v>171</v>
      </c>
      <c r="J81" t="s">
        <v>165</v>
      </c>
      <c r="K81" t="s">
        <v>172</v>
      </c>
      <c r="L81" t="s">
        <v>172</v>
      </c>
      <c r="M81" t="s">
        <v>172</v>
      </c>
      <c r="N81" t="s">
        <v>172</v>
      </c>
      <c r="O81" t="s">
        <v>164</v>
      </c>
      <c r="Q81" t="str">
        <f t="shared" si="1"/>
        <v>&lt;tr style="background-color: rgb(221, 235, 247);"&gt;&lt;td&gt;Geofisica&lt;/td&gt; &lt;td&gt;Niterói&lt;/td&gt; &lt;td class="rtecenter"&gt;20&lt;/td&gt; &lt;td class="rtecenter"&gt;51&lt;/td&gt; &lt;td class="rtecenter"&gt;8&lt;/td&gt; &lt;td class="rtecenter"&gt;6&lt;/td&gt; &lt;/tr&gt;</v>
      </c>
    </row>
    <row r="82" spans="2:17">
      <c r="B82" s="52" t="s">
        <v>122</v>
      </c>
      <c r="C82" s="50" t="s">
        <v>76</v>
      </c>
      <c r="D82" s="50">
        <f>OriginalTais!D83</f>
        <v>39</v>
      </c>
      <c r="E82" s="50">
        <f>OriginalTais!E83</f>
        <v>59</v>
      </c>
      <c r="F82" s="50">
        <f>OriginalTais!F83</f>
        <v>7</v>
      </c>
      <c r="G82" s="51">
        <f>OriginalTais!G83</f>
        <v>9</v>
      </c>
      <c r="I82" t="s">
        <v>177</v>
      </c>
      <c r="J82" t="s">
        <v>165</v>
      </c>
      <c r="K82" t="s">
        <v>172</v>
      </c>
      <c r="L82" t="s">
        <v>172</v>
      </c>
      <c r="M82" t="s">
        <v>172</v>
      </c>
      <c r="N82" t="s">
        <v>172</v>
      </c>
      <c r="O82" t="s">
        <v>164</v>
      </c>
      <c r="Q82" t="str">
        <f t="shared" si="1"/>
        <v>&lt;tr style="background-color: rgb(155, 194, 230);"&gt; &lt;td&gt;Geografia&lt;/td&gt; &lt;td&gt;Campos dos Goytacazes&lt;/td&gt; &lt;td class="rtecenter"&gt;39&lt;/td&gt; &lt;td class="rtecenter"&gt;59&lt;/td&gt; &lt;td class="rtecenter"&gt;7&lt;/td&gt; &lt;td class="rtecenter"&gt;9&lt;/td&gt; &lt;/tr&gt;</v>
      </c>
    </row>
    <row r="83" spans="2:17">
      <c r="B83" s="52" t="s">
        <v>122</v>
      </c>
      <c r="C83" s="50" t="s">
        <v>62</v>
      </c>
      <c r="D83" s="50">
        <f>OriginalTais!D84</f>
        <v>50</v>
      </c>
      <c r="E83" s="50">
        <f>OriginalTais!E84</f>
        <v>64</v>
      </c>
      <c r="F83" s="50">
        <f>OriginalTais!F84</f>
        <v>63</v>
      </c>
      <c r="G83" s="51">
        <f>OriginalTais!G84</f>
        <v>32</v>
      </c>
      <c r="I83" t="s">
        <v>171</v>
      </c>
      <c r="J83" t="s">
        <v>165</v>
      </c>
      <c r="K83" t="s">
        <v>172</v>
      </c>
      <c r="L83" t="s">
        <v>172</v>
      </c>
      <c r="M83" t="s">
        <v>172</v>
      </c>
      <c r="N83" t="s">
        <v>172</v>
      </c>
      <c r="O83" t="s">
        <v>164</v>
      </c>
      <c r="Q83" t="str">
        <f t="shared" si="1"/>
        <v>&lt;tr style="background-color: rgb(221, 235, 247);"&gt;&lt;td&gt;Geografia&lt;/td&gt; &lt;td&gt;Niterói&lt;/td&gt; &lt;td class="rtecenter"&gt;50&lt;/td&gt; &lt;td class="rtecenter"&gt;64&lt;/td&gt; &lt;td class="rtecenter"&gt;63&lt;/td&gt; &lt;td class="rtecenter"&gt;32&lt;/td&gt; &lt;/tr&gt;</v>
      </c>
    </row>
    <row r="84" spans="2:17">
      <c r="B84" s="52" t="s">
        <v>124</v>
      </c>
      <c r="C84" s="50" t="s">
        <v>76</v>
      </c>
      <c r="D84" s="50">
        <f>OriginalTais!D85</f>
        <v>37</v>
      </c>
      <c r="E84" s="50">
        <f>OriginalTais!E85</f>
        <v>69</v>
      </c>
      <c r="F84" s="50">
        <f>OriginalTais!F85</f>
        <v>10</v>
      </c>
      <c r="G84" s="51">
        <f>OriginalTais!G85</f>
        <v>6</v>
      </c>
      <c r="I84" t="s">
        <v>177</v>
      </c>
      <c r="J84" t="s">
        <v>165</v>
      </c>
      <c r="K84" t="s">
        <v>172</v>
      </c>
      <c r="L84" t="s">
        <v>172</v>
      </c>
      <c r="M84" t="s">
        <v>172</v>
      </c>
      <c r="N84" t="s">
        <v>172</v>
      </c>
      <c r="O84" t="s">
        <v>164</v>
      </c>
      <c r="Q84" t="str">
        <f t="shared" si="1"/>
        <v>&lt;tr style="background-color: rgb(155, 194, 230);"&gt; &lt;td&gt;História&lt;/td&gt; &lt;td&gt;Campos dos Goytacazes&lt;/td&gt; &lt;td class="rtecenter"&gt;37&lt;/td&gt; &lt;td class="rtecenter"&gt;69&lt;/td&gt; &lt;td class="rtecenter"&gt;10&lt;/td&gt; &lt;td class="rtecenter"&gt;6&lt;/td&gt; &lt;/tr&gt;</v>
      </c>
    </row>
    <row r="85" spans="2:17">
      <c r="B85" s="52" t="s">
        <v>124</v>
      </c>
      <c r="C85" s="50" t="s">
        <v>62</v>
      </c>
      <c r="D85" s="50">
        <f>OriginalTais!D86</f>
        <v>91</v>
      </c>
      <c r="E85" s="50">
        <f>OriginalTais!E86</f>
        <v>102</v>
      </c>
      <c r="F85" s="50">
        <f>OriginalTais!F86</f>
        <v>58</v>
      </c>
      <c r="G85" s="51">
        <f>OriginalTais!G86</f>
        <v>4</v>
      </c>
      <c r="I85" t="s">
        <v>171</v>
      </c>
      <c r="J85" t="s">
        <v>165</v>
      </c>
      <c r="K85" t="s">
        <v>172</v>
      </c>
      <c r="L85" t="s">
        <v>172</v>
      </c>
      <c r="M85" t="s">
        <v>172</v>
      </c>
      <c r="N85" t="s">
        <v>172</v>
      </c>
      <c r="O85" t="s">
        <v>164</v>
      </c>
      <c r="Q85" t="str">
        <f t="shared" si="1"/>
        <v>&lt;tr style="background-color: rgb(221, 235, 247);"&gt;&lt;td&gt;História&lt;/td&gt; &lt;td&gt;Niterói&lt;/td&gt; &lt;td class="rtecenter"&gt;91&lt;/td&gt; &lt;td class="rtecenter"&gt;102&lt;/td&gt; &lt;td class="rtecenter"&gt;58&lt;/td&gt; &lt;td class="rtecenter"&gt;4&lt;/td&gt; &lt;/tr&gt;</v>
      </c>
    </row>
    <row r="86" spans="2:17">
      <c r="B86" s="52" t="s">
        <v>125</v>
      </c>
      <c r="C86" s="50" t="s">
        <v>62</v>
      </c>
      <c r="D86" s="50">
        <f>OriginalTais!D87</f>
        <v>0</v>
      </c>
      <c r="E86" s="50">
        <f>OriginalTais!E87</f>
        <v>56</v>
      </c>
      <c r="F86" s="50">
        <f>OriginalTais!F87</f>
        <v>9</v>
      </c>
      <c r="G86" s="51">
        <f>OriginalTais!G87</f>
        <v>8</v>
      </c>
      <c r="I86" t="s">
        <v>177</v>
      </c>
      <c r="J86" t="s">
        <v>165</v>
      </c>
      <c r="K86" t="s">
        <v>172</v>
      </c>
      <c r="L86" t="s">
        <v>172</v>
      </c>
      <c r="M86" t="s">
        <v>172</v>
      </c>
      <c r="N86" t="s">
        <v>172</v>
      </c>
      <c r="O86" t="s">
        <v>164</v>
      </c>
      <c r="Q86" t="str">
        <f t="shared" si="1"/>
        <v>&lt;tr style="background-color: rgb(155, 194, 230);"&gt; &lt;td&gt;Hotelaria&lt;/td&gt; &lt;td&gt;Niterói&lt;/td&gt; &lt;td class="rtecenter"&gt;0&lt;/td&gt; &lt;td class="rtecenter"&gt;56&lt;/td&gt; &lt;td class="rtecenter"&gt;9&lt;/td&gt; &lt;td class="rtecenter"&gt;8&lt;/td&gt; &lt;/tr&gt;</v>
      </c>
    </row>
    <row r="87" spans="2:17">
      <c r="B87" s="52" t="s">
        <v>138</v>
      </c>
      <c r="C87" s="50" t="s">
        <v>62</v>
      </c>
      <c r="D87" s="50">
        <f>OriginalTais!D88</f>
        <v>123</v>
      </c>
      <c r="E87" s="50">
        <f>OriginalTais!E88</f>
        <v>135</v>
      </c>
      <c r="F87" s="50">
        <f>OriginalTais!F88</f>
        <v>49</v>
      </c>
      <c r="G87" s="51">
        <f>OriginalTais!G88</f>
        <v>54</v>
      </c>
      <c r="I87" t="s">
        <v>171</v>
      </c>
      <c r="J87" t="s">
        <v>165</v>
      </c>
      <c r="K87" t="s">
        <v>172</v>
      </c>
      <c r="L87" t="s">
        <v>172</v>
      </c>
      <c r="M87" t="s">
        <v>172</v>
      </c>
      <c r="N87" t="s">
        <v>172</v>
      </c>
      <c r="O87" t="s">
        <v>164</v>
      </c>
      <c r="Q87" t="str">
        <f t="shared" si="1"/>
        <v>&lt;tr style="background-color: rgb(221, 235, 247);"&gt;&lt;td&gt;Letras&lt;/td&gt; &lt;td&gt;Niterói&lt;/td&gt; &lt;td class="rtecenter"&gt;123&lt;/td&gt; &lt;td class="rtecenter"&gt;135&lt;/td&gt; &lt;td class="rtecenter"&gt;49&lt;/td&gt; &lt;td class="rtecenter"&gt;54&lt;/td&gt; &lt;/tr&gt;</v>
      </c>
    </row>
    <row r="88" spans="2:17">
      <c r="B88" s="52" t="s">
        <v>126</v>
      </c>
      <c r="C88" s="50" t="s">
        <v>62</v>
      </c>
      <c r="D88" s="50">
        <f>OriginalTais!D89</f>
        <v>74</v>
      </c>
      <c r="E88" s="50">
        <f>OriginalTais!E89</f>
        <v>113</v>
      </c>
      <c r="F88" s="50">
        <f>OriginalTais!F89</f>
        <v>7</v>
      </c>
      <c r="G88" s="51">
        <f>OriginalTais!G89</f>
        <v>17</v>
      </c>
      <c r="I88" t="s">
        <v>177</v>
      </c>
      <c r="J88" t="s">
        <v>165</v>
      </c>
      <c r="K88" t="s">
        <v>172</v>
      </c>
      <c r="L88" t="s">
        <v>172</v>
      </c>
      <c r="M88" t="s">
        <v>172</v>
      </c>
      <c r="N88" t="s">
        <v>172</v>
      </c>
      <c r="O88" t="s">
        <v>164</v>
      </c>
      <c r="Q88" t="str">
        <f t="shared" si="1"/>
        <v>&lt;tr style="background-color: rgb(155, 194, 230);"&gt; &lt;td&gt;Matemática&lt;/td&gt; &lt;td&gt;Niterói&lt;/td&gt; &lt;td class="rtecenter"&gt;74&lt;/td&gt; &lt;td class="rtecenter"&gt;113&lt;/td&gt; &lt;td class="rtecenter"&gt;7&lt;/td&gt; &lt;td class="rtecenter"&gt;17&lt;/td&gt; &lt;/tr&gt;</v>
      </c>
    </row>
    <row r="89" spans="2:17">
      <c r="B89" s="52" t="s">
        <v>126</v>
      </c>
      <c r="C89" s="50" t="s">
        <v>112</v>
      </c>
      <c r="D89" s="50">
        <f>OriginalTais!D90</f>
        <v>14</v>
      </c>
      <c r="E89" s="50">
        <f>OriginalTais!E90</f>
        <v>11</v>
      </c>
      <c r="F89" s="50">
        <f>OriginalTais!F90</f>
        <v>5</v>
      </c>
      <c r="G89" s="51">
        <f>OriginalTais!G90</f>
        <v>9</v>
      </c>
      <c r="I89" t="s">
        <v>171</v>
      </c>
      <c r="J89" t="s">
        <v>165</v>
      </c>
      <c r="K89" t="s">
        <v>172</v>
      </c>
      <c r="L89" t="s">
        <v>172</v>
      </c>
      <c r="M89" t="s">
        <v>172</v>
      </c>
      <c r="N89" t="s">
        <v>172</v>
      </c>
      <c r="O89" t="s">
        <v>164</v>
      </c>
      <c r="Q89" t="str">
        <f t="shared" si="1"/>
        <v>&lt;tr style="background-color: rgb(221, 235, 247);"&gt;&lt;td&gt;Matemática&lt;/td&gt; &lt;td&gt;Santo Antônio de Pádua&lt;/td&gt; &lt;td class="rtecenter"&gt;14&lt;/td&gt; &lt;td class="rtecenter"&gt;11&lt;/td&gt; &lt;td class="rtecenter"&gt;5&lt;/td&gt; &lt;td class="rtecenter"&gt;9&lt;/td&gt; &lt;/tr&gt;</v>
      </c>
    </row>
    <row r="90" spans="2:17">
      <c r="B90" s="52" t="s">
        <v>126</v>
      </c>
      <c r="C90" s="50" t="s">
        <v>96</v>
      </c>
      <c r="D90" s="50">
        <f>OriginalTais!D91</f>
        <v>13</v>
      </c>
      <c r="E90" s="50">
        <f>OriginalTais!E91</f>
        <v>79</v>
      </c>
      <c r="F90" s="50">
        <f>OriginalTais!F91</f>
        <v>3</v>
      </c>
      <c r="G90" s="51">
        <f>OriginalTais!G91</f>
        <v>2</v>
      </c>
      <c r="I90" t="s">
        <v>177</v>
      </c>
      <c r="J90" t="s">
        <v>165</v>
      </c>
      <c r="K90" t="s">
        <v>172</v>
      </c>
      <c r="L90" t="s">
        <v>172</v>
      </c>
      <c r="M90" t="s">
        <v>172</v>
      </c>
      <c r="N90" t="s">
        <v>172</v>
      </c>
      <c r="O90" t="s">
        <v>164</v>
      </c>
      <c r="Q90" t="str">
        <f t="shared" si="1"/>
        <v>&lt;tr style="background-color: rgb(155, 194, 230);"&gt; &lt;td&gt;Matemática&lt;/td&gt; &lt;td&gt;Volta Redonda&lt;/td&gt; &lt;td class="rtecenter"&gt;13&lt;/td&gt; &lt;td class="rtecenter"&gt;79&lt;/td&gt; &lt;td class="rtecenter"&gt;3&lt;/td&gt; &lt;td class="rtecenter"&gt;2&lt;/td&gt; &lt;/tr&gt;</v>
      </c>
    </row>
    <row r="91" spans="2:17">
      <c r="B91" s="52" t="s">
        <v>127</v>
      </c>
      <c r="C91" s="50" t="s">
        <v>123</v>
      </c>
      <c r="D91" s="50">
        <f>OriginalTais!D92</f>
        <v>24</v>
      </c>
      <c r="E91" s="50">
        <f>OriginalTais!E92</f>
        <v>58</v>
      </c>
      <c r="F91" s="50">
        <f>OriginalTais!F92</f>
        <v>10</v>
      </c>
      <c r="G91" s="51">
        <f>OriginalTais!G92</f>
        <v>13</v>
      </c>
      <c r="I91" t="s">
        <v>171</v>
      </c>
      <c r="J91" t="s">
        <v>165</v>
      </c>
      <c r="K91" t="s">
        <v>172</v>
      </c>
      <c r="L91" t="s">
        <v>172</v>
      </c>
      <c r="M91" t="s">
        <v>172</v>
      </c>
      <c r="N91" t="s">
        <v>172</v>
      </c>
      <c r="O91" t="s">
        <v>164</v>
      </c>
      <c r="Q91" t="str">
        <f t="shared" si="1"/>
        <v>&lt;tr style="background-color: rgb(221, 235, 247);"&gt;&lt;td&gt;Pedagogia&lt;/td&gt; &lt;td&gt;Angra dos Reis&lt;/td&gt; &lt;td class="rtecenter"&gt;24&lt;/td&gt; &lt;td class="rtecenter"&gt;58&lt;/td&gt; &lt;td class="rtecenter"&gt;10&lt;/td&gt; &lt;td class="rtecenter"&gt;13&lt;/td&gt; &lt;/tr&gt;</v>
      </c>
    </row>
    <row r="92" spans="2:17">
      <c r="B92" s="52" t="s">
        <v>127</v>
      </c>
      <c r="C92" s="50" t="s">
        <v>62</v>
      </c>
      <c r="D92" s="50">
        <f>OriginalTais!D93</f>
        <v>82</v>
      </c>
      <c r="E92" s="50">
        <f>OriginalTais!E93</f>
        <v>107</v>
      </c>
      <c r="F92" s="50">
        <f>OriginalTais!F93</f>
        <v>39</v>
      </c>
      <c r="G92" s="51">
        <f>OriginalTais!G93</f>
        <v>42</v>
      </c>
      <c r="I92" t="s">
        <v>177</v>
      </c>
      <c r="J92" t="s">
        <v>165</v>
      </c>
      <c r="K92" t="s">
        <v>172</v>
      </c>
      <c r="L92" t="s">
        <v>172</v>
      </c>
      <c r="M92" t="s">
        <v>172</v>
      </c>
      <c r="N92" t="s">
        <v>172</v>
      </c>
      <c r="O92" t="s">
        <v>164</v>
      </c>
      <c r="Q92" t="str">
        <f t="shared" si="1"/>
        <v>&lt;tr style="background-color: rgb(155, 194, 230);"&gt; &lt;td&gt;Pedagogia&lt;/td&gt; &lt;td&gt;Niterói&lt;/td&gt; &lt;td class="rtecenter"&gt;82&lt;/td&gt; &lt;td class="rtecenter"&gt;107&lt;/td&gt; &lt;td class="rtecenter"&gt;39&lt;/td&gt; &lt;td class="rtecenter"&gt;42&lt;/td&gt; &lt;/tr&gt;</v>
      </c>
    </row>
    <row r="93" spans="2:17">
      <c r="B93" s="52" t="s">
        <v>127</v>
      </c>
      <c r="C93" s="50" t="s">
        <v>112</v>
      </c>
      <c r="D93" s="50">
        <f>OriginalTais!D94</f>
        <v>28</v>
      </c>
      <c r="E93" s="50">
        <f>OriginalTais!E94</f>
        <v>83</v>
      </c>
      <c r="F93" s="50">
        <f>OriginalTais!F94</f>
        <v>30</v>
      </c>
      <c r="G93" s="51">
        <f>OriginalTais!G94</f>
        <v>17</v>
      </c>
      <c r="I93" t="s">
        <v>171</v>
      </c>
      <c r="J93" t="s">
        <v>165</v>
      </c>
      <c r="K93" t="s">
        <v>172</v>
      </c>
      <c r="L93" t="s">
        <v>172</v>
      </c>
      <c r="M93" t="s">
        <v>172</v>
      </c>
      <c r="N93" t="s">
        <v>172</v>
      </c>
      <c r="O93" t="s">
        <v>164</v>
      </c>
      <c r="Q93" t="str">
        <f t="shared" si="1"/>
        <v>&lt;tr style="background-color: rgb(221, 235, 247);"&gt;&lt;td&gt;Pedagogia&lt;/td&gt; &lt;td&gt;Santo Antônio de Pádua&lt;/td&gt; &lt;td class="rtecenter"&gt;28&lt;/td&gt; &lt;td class="rtecenter"&gt;83&lt;/td&gt; &lt;td class="rtecenter"&gt;30&lt;/td&gt; &lt;td class="rtecenter"&gt;17&lt;/td&gt; &lt;/tr&gt;</v>
      </c>
    </row>
    <row r="94" spans="2:17">
      <c r="B94" s="52" t="s">
        <v>128</v>
      </c>
      <c r="C94" s="50" t="s">
        <v>123</v>
      </c>
      <c r="D94" s="50">
        <f>OriginalTais!D95</f>
        <v>0</v>
      </c>
      <c r="E94" s="50">
        <f>OriginalTais!E95</f>
        <v>38</v>
      </c>
      <c r="F94" s="50">
        <f>OriginalTais!F95</f>
        <v>0</v>
      </c>
      <c r="G94" s="51">
        <f>OriginalTais!G95</f>
        <v>0</v>
      </c>
      <c r="I94" t="s">
        <v>177</v>
      </c>
      <c r="J94" t="s">
        <v>165</v>
      </c>
      <c r="K94" t="s">
        <v>172</v>
      </c>
      <c r="L94" t="s">
        <v>172</v>
      </c>
      <c r="M94" t="s">
        <v>172</v>
      </c>
      <c r="N94" t="s">
        <v>172</v>
      </c>
      <c r="O94" t="s">
        <v>164</v>
      </c>
      <c r="Q94" t="str">
        <f t="shared" si="1"/>
        <v>&lt;tr style="background-color: rgb(155, 194, 230);"&gt; &lt;td&gt;Políticas Públicas&lt;/td&gt; &lt;td&gt;Angra dos Reis&lt;/td&gt; &lt;td class="rtecenter"&gt;0&lt;/td&gt; &lt;td class="rtecenter"&gt;38&lt;/td&gt; &lt;td class="rtecenter"&gt;0&lt;/td&gt; &lt;td class="rtecenter"&gt;0&lt;/td&gt; &lt;/tr&gt;</v>
      </c>
    </row>
    <row r="95" spans="2:17">
      <c r="B95" s="52" t="s">
        <v>129</v>
      </c>
      <c r="C95" s="50" t="s">
        <v>62</v>
      </c>
      <c r="D95" s="50">
        <f>OriginalTais!D96</f>
        <v>34</v>
      </c>
      <c r="E95" s="50">
        <f>OriginalTais!E96</f>
        <v>38</v>
      </c>
      <c r="F95" s="50">
        <f>OriginalTais!F96</f>
        <v>19</v>
      </c>
      <c r="G95" s="51">
        <f>OriginalTais!G96</f>
        <v>15</v>
      </c>
      <c r="I95" t="s">
        <v>171</v>
      </c>
      <c r="J95" t="s">
        <v>165</v>
      </c>
      <c r="K95" t="s">
        <v>172</v>
      </c>
      <c r="L95" t="s">
        <v>172</v>
      </c>
      <c r="M95" t="s">
        <v>172</v>
      </c>
      <c r="N95" t="s">
        <v>172</v>
      </c>
      <c r="O95" t="s">
        <v>164</v>
      </c>
      <c r="Q95" t="str">
        <f t="shared" si="1"/>
        <v>&lt;tr style="background-color: rgb(221, 235, 247);"&gt;&lt;td&gt;Produção Cultural&lt;/td&gt; &lt;td&gt;Niterói&lt;/td&gt; &lt;td class="rtecenter"&gt;34&lt;/td&gt; &lt;td class="rtecenter"&gt;38&lt;/td&gt; &lt;td class="rtecenter"&gt;19&lt;/td&gt; &lt;td class="rtecenter"&gt;15&lt;/td&gt; &lt;/tr&gt;</v>
      </c>
    </row>
    <row r="96" spans="2:17">
      <c r="B96" s="52" t="s">
        <v>129</v>
      </c>
      <c r="C96" s="50" t="s">
        <v>95</v>
      </c>
      <c r="D96" s="50">
        <f>OriginalTais!D97</f>
        <v>34</v>
      </c>
      <c r="E96" s="50">
        <f>OriginalTais!E97</f>
        <v>36</v>
      </c>
      <c r="F96" s="50">
        <f>OriginalTais!F97</f>
        <v>11</v>
      </c>
      <c r="G96" s="51">
        <f>OriginalTais!G97</f>
        <v>14</v>
      </c>
      <c r="I96" t="s">
        <v>177</v>
      </c>
      <c r="J96" t="s">
        <v>165</v>
      </c>
      <c r="K96" t="s">
        <v>172</v>
      </c>
      <c r="L96" t="s">
        <v>172</v>
      </c>
      <c r="M96" t="s">
        <v>172</v>
      </c>
      <c r="N96" t="s">
        <v>172</v>
      </c>
      <c r="O96" t="s">
        <v>164</v>
      </c>
      <c r="Q96" t="str">
        <f t="shared" si="1"/>
        <v>&lt;tr style="background-color: rgb(155, 194, 230);"&gt; &lt;td&gt;Produção Cultural&lt;/td&gt; &lt;td&gt;Rio das Ostras&lt;/td&gt; &lt;td class="rtecenter"&gt;34&lt;/td&gt; &lt;td class="rtecenter"&gt;36&lt;/td&gt; &lt;td class="rtecenter"&gt;11&lt;/td&gt; &lt;td class="rtecenter"&gt;14&lt;/td&gt; &lt;/tr&gt;</v>
      </c>
    </row>
    <row r="97" spans="2:17">
      <c r="B97" s="52" t="s">
        <v>130</v>
      </c>
      <c r="C97" s="50" t="s">
        <v>62</v>
      </c>
      <c r="D97" s="50">
        <f>OriginalTais!D98</f>
        <v>37</v>
      </c>
      <c r="E97" s="50">
        <f>OriginalTais!E98</f>
        <v>34</v>
      </c>
      <c r="F97" s="50">
        <f>OriginalTais!F98</f>
        <v>10</v>
      </c>
      <c r="G97" s="51">
        <f>OriginalTais!G98</f>
        <v>7</v>
      </c>
      <c r="I97" t="s">
        <v>171</v>
      </c>
      <c r="J97" t="s">
        <v>165</v>
      </c>
      <c r="K97" t="s">
        <v>172</v>
      </c>
      <c r="L97" t="s">
        <v>172</v>
      </c>
      <c r="M97" t="s">
        <v>172</v>
      </c>
      <c r="N97" t="s">
        <v>172</v>
      </c>
      <c r="O97" t="s">
        <v>164</v>
      </c>
      <c r="Q97" t="str">
        <f t="shared" si="1"/>
        <v>&lt;tr style="background-color: rgb(221, 235, 247);"&gt;&lt;td&gt;Química&lt;/td&gt; &lt;td&gt;Niterói&lt;/td&gt; &lt;td class="rtecenter"&gt;37&lt;/td&gt; &lt;td class="rtecenter"&gt;34&lt;/td&gt; &lt;td class="rtecenter"&gt;10&lt;/td&gt; &lt;td class="rtecenter"&gt;7&lt;/td&gt; &lt;/tr&gt;</v>
      </c>
    </row>
    <row r="98" spans="2:17">
      <c r="B98" s="52" t="s">
        <v>130</v>
      </c>
      <c r="C98" s="50" t="s">
        <v>96</v>
      </c>
      <c r="D98" s="50">
        <f>OriginalTais!D99</f>
        <v>56</v>
      </c>
      <c r="E98" s="50">
        <f>OriginalTais!E99</f>
        <v>60</v>
      </c>
      <c r="F98" s="50">
        <f>OriginalTais!F99</f>
        <v>15</v>
      </c>
      <c r="G98" s="51">
        <f>OriginalTais!G99</f>
        <v>16</v>
      </c>
      <c r="I98" t="s">
        <v>177</v>
      </c>
      <c r="J98" t="s">
        <v>165</v>
      </c>
      <c r="K98" t="s">
        <v>172</v>
      </c>
      <c r="L98" t="s">
        <v>172</v>
      </c>
      <c r="M98" t="s">
        <v>172</v>
      </c>
      <c r="N98" t="s">
        <v>172</v>
      </c>
      <c r="O98" t="s">
        <v>164</v>
      </c>
      <c r="Q98" t="str">
        <f t="shared" si="1"/>
        <v>&lt;tr style="background-color: rgb(155, 194, 230);"&gt; &lt;td&gt;Química&lt;/td&gt; &lt;td&gt;Volta Redonda&lt;/td&gt; &lt;td class="rtecenter"&gt;56&lt;/td&gt; &lt;td class="rtecenter"&gt;60&lt;/td&gt; &lt;td class="rtecenter"&gt;15&lt;/td&gt; &lt;td class="rtecenter"&gt;16&lt;/td&gt; &lt;/tr&gt;</v>
      </c>
    </row>
    <row r="99" spans="2:17">
      <c r="B99" s="52" t="s">
        <v>131</v>
      </c>
      <c r="C99" s="50" t="s">
        <v>62</v>
      </c>
      <c r="D99" s="50">
        <f>OriginalTais!D100</f>
        <v>22</v>
      </c>
      <c r="E99" s="50">
        <f>OriginalTais!E100</f>
        <v>26</v>
      </c>
      <c r="F99" s="50">
        <f>OriginalTais!F100</f>
        <v>6</v>
      </c>
      <c r="G99" s="51">
        <f>OriginalTais!G100</f>
        <v>7</v>
      </c>
      <c r="I99" t="s">
        <v>171</v>
      </c>
      <c r="J99" t="s">
        <v>165</v>
      </c>
      <c r="K99" t="s">
        <v>172</v>
      </c>
      <c r="L99" t="s">
        <v>172</v>
      </c>
      <c r="M99" t="s">
        <v>172</v>
      </c>
      <c r="N99" t="s">
        <v>172</v>
      </c>
      <c r="O99" t="s">
        <v>164</v>
      </c>
      <c r="Q99" t="str">
        <f t="shared" si="1"/>
        <v>&lt;tr style="background-color: rgb(221, 235, 247);"&gt;&lt;td&gt;Química Industrial&lt;/td&gt; &lt;td&gt;Niterói&lt;/td&gt; &lt;td class="rtecenter"&gt;22&lt;/td&gt; &lt;td class="rtecenter"&gt;26&lt;/td&gt; &lt;td class="rtecenter"&gt;6&lt;/td&gt; &lt;td class="rtecenter"&gt;7&lt;/td&gt; &lt;/tr&gt;</v>
      </c>
    </row>
    <row r="100" spans="2:17">
      <c r="B100" s="52" t="s">
        <v>132</v>
      </c>
      <c r="C100" s="50" t="s">
        <v>62</v>
      </c>
      <c r="D100" s="50">
        <f>OriginalTais!D101</f>
        <v>55</v>
      </c>
      <c r="E100" s="50">
        <f>OriginalTais!E101</f>
        <v>81</v>
      </c>
      <c r="F100" s="50">
        <f>OriginalTais!F101</f>
        <v>39</v>
      </c>
      <c r="G100" s="51">
        <f>OriginalTais!G101</f>
        <v>32</v>
      </c>
      <c r="I100" t="s">
        <v>177</v>
      </c>
      <c r="J100" t="s">
        <v>165</v>
      </c>
      <c r="K100" t="s">
        <v>172</v>
      </c>
      <c r="L100" t="s">
        <v>172</v>
      </c>
      <c r="M100" t="s">
        <v>172</v>
      </c>
      <c r="N100" t="s">
        <v>172</v>
      </c>
      <c r="O100" t="s">
        <v>164</v>
      </c>
      <c r="Q100" t="str">
        <f t="shared" si="1"/>
        <v>&lt;tr style="background-color: rgb(155, 194, 230);"&gt; &lt;td&gt;Relações Internacionais&lt;/td&gt; &lt;td&gt;Niterói&lt;/td&gt; &lt;td class="rtecenter"&gt;55&lt;/td&gt; &lt;td class="rtecenter"&gt;81&lt;/td&gt; &lt;td class="rtecenter"&gt;39&lt;/td&gt; &lt;td class="rtecenter"&gt;32&lt;/td&gt; &lt;/tr&gt;</v>
      </c>
    </row>
    <row r="101" spans="2:17">
      <c r="B101" s="52" t="s">
        <v>133</v>
      </c>
      <c r="C101" s="50" t="s">
        <v>62</v>
      </c>
      <c r="D101" s="50">
        <f>OriginalTais!D102</f>
        <v>0</v>
      </c>
      <c r="E101" s="50">
        <f>OriginalTais!E102</f>
        <v>76</v>
      </c>
      <c r="F101" s="50">
        <f>OriginalTais!F102</f>
        <v>11</v>
      </c>
      <c r="G101" s="51">
        <f>OriginalTais!G102</f>
        <v>13</v>
      </c>
      <c r="I101" t="s">
        <v>171</v>
      </c>
      <c r="J101" t="s">
        <v>165</v>
      </c>
      <c r="K101" t="s">
        <v>172</v>
      </c>
      <c r="L101" t="s">
        <v>172</v>
      </c>
      <c r="M101" t="s">
        <v>172</v>
      </c>
      <c r="N101" t="s">
        <v>172</v>
      </c>
      <c r="O101" t="s">
        <v>164</v>
      </c>
      <c r="Q101" t="str">
        <f t="shared" si="1"/>
        <v>&lt;tr style="background-color: rgb(221, 235, 247);"&gt;&lt;td&gt;Segurança Pública&lt;/td&gt; &lt;td&gt;Niterói&lt;/td&gt; &lt;td class="rtecenter"&gt;0&lt;/td&gt; &lt;td class="rtecenter"&gt;76&lt;/td&gt; &lt;td class="rtecenter"&gt;11&lt;/td&gt; &lt;td class="rtecenter"&gt;13&lt;/td&gt; &lt;/tr&gt;</v>
      </c>
    </row>
    <row r="102" spans="2:17">
      <c r="B102" s="52" t="s">
        <v>134</v>
      </c>
      <c r="C102" s="50" t="s">
        <v>76</v>
      </c>
      <c r="D102" s="50">
        <f>OriginalTais!D103</f>
        <v>50</v>
      </c>
      <c r="E102" s="50">
        <f>OriginalTais!E103</f>
        <v>73</v>
      </c>
      <c r="F102" s="50">
        <f>OriginalTais!F103</f>
        <v>7</v>
      </c>
      <c r="G102" s="51">
        <f>OriginalTais!G103</f>
        <v>5</v>
      </c>
      <c r="I102" t="s">
        <v>177</v>
      </c>
      <c r="J102" t="s">
        <v>165</v>
      </c>
      <c r="K102" t="s">
        <v>172</v>
      </c>
      <c r="L102" t="s">
        <v>172</v>
      </c>
      <c r="M102" t="s">
        <v>172</v>
      </c>
      <c r="N102" t="s">
        <v>172</v>
      </c>
      <c r="O102" t="s">
        <v>164</v>
      </c>
      <c r="Q102" t="str">
        <f t="shared" si="1"/>
        <v>&lt;tr style="background-color: rgb(155, 194, 230);"&gt; &lt;td&gt;Serviço Social&lt;/td&gt; &lt;td&gt;Campos dos Goytacazes&lt;/td&gt; &lt;td class="rtecenter"&gt;50&lt;/td&gt; &lt;td class="rtecenter"&gt;73&lt;/td&gt; &lt;td class="rtecenter"&gt;7&lt;/td&gt; &lt;td class="rtecenter"&gt;5&lt;/td&gt; &lt;/tr&gt;</v>
      </c>
    </row>
    <row r="103" spans="2:17">
      <c r="B103" s="52" t="s">
        <v>134</v>
      </c>
      <c r="C103" s="50" t="s">
        <v>62</v>
      </c>
      <c r="D103" s="50">
        <f>OriginalTais!D104</f>
        <v>111</v>
      </c>
      <c r="E103" s="50">
        <f>OriginalTais!E104</f>
        <v>120</v>
      </c>
      <c r="F103" s="50">
        <f>OriginalTais!F104</f>
        <v>33</v>
      </c>
      <c r="G103" s="51">
        <f>OriginalTais!G104</f>
        <v>55</v>
      </c>
      <c r="I103" t="s">
        <v>171</v>
      </c>
      <c r="J103" t="s">
        <v>165</v>
      </c>
      <c r="K103" t="s">
        <v>172</v>
      </c>
      <c r="L103" t="s">
        <v>172</v>
      </c>
      <c r="M103" t="s">
        <v>172</v>
      </c>
      <c r="N103" t="s">
        <v>172</v>
      </c>
      <c r="O103" t="s">
        <v>164</v>
      </c>
      <c r="Q103" t="str">
        <f t="shared" si="1"/>
        <v>&lt;tr style="background-color: rgb(221, 235, 247);"&gt;&lt;td&gt;Serviço Social&lt;/td&gt; &lt;td&gt;Niterói&lt;/td&gt; &lt;td class="rtecenter"&gt;111&lt;/td&gt; &lt;td class="rtecenter"&gt;120&lt;/td&gt; &lt;td class="rtecenter"&gt;33&lt;/td&gt; &lt;td class="rtecenter"&gt;55&lt;/td&gt; &lt;/tr&gt;</v>
      </c>
    </row>
    <row r="104" spans="2:17">
      <c r="B104" s="52" t="s">
        <v>134</v>
      </c>
      <c r="C104" s="50" t="s">
        <v>95</v>
      </c>
      <c r="D104" s="50">
        <f>OriginalTais!D105</f>
        <v>35</v>
      </c>
      <c r="E104" s="50">
        <f>OriginalTais!E105</f>
        <v>46</v>
      </c>
      <c r="F104" s="50">
        <f>OriginalTais!F105</f>
        <v>16</v>
      </c>
      <c r="G104" s="51">
        <f>OriginalTais!G105</f>
        <v>16</v>
      </c>
      <c r="I104" t="s">
        <v>177</v>
      </c>
      <c r="J104" t="s">
        <v>165</v>
      </c>
      <c r="K104" t="s">
        <v>172</v>
      </c>
      <c r="L104" t="s">
        <v>172</v>
      </c>
      <c r="M104" t="s">
        <v>172</v>
      </c>
      <c r="N104" t="s">
        <v>172</v>
      </c>
      <c r="O104" t="s">
        <v>164</v>
      </c>
      <c r="Q104" t="str">
        <f t="shared" si="1"/>
        <v>&lt;tr style="background-color: rgb(155, 194, 230);"&gt; &lt;td&gt;Serviço Social&lt;/td&gt; &lt;td&gt;Rio das Ostras&lt;/td&gt; &lt;td class="rtecenter"&gt;35&lt;/td&gt; &lt;td class="rtecenter"&gt;46&lt;/td&gt; &lt;td class="rtecenter"&gt;16&lt;/td&gt; &lt;td class="rtecenter"&gt;16&lt;/td&gt; &lt;/tr&gt;</v>
      </c>
    </row>
    <row r="105" spans="2:17">
      <c r="B105" s="52" t="s">
        <v>135</v>
      </c>
      <c r="C105" s="50" t="s">
        <v>62</v>
      </c>
      <c r="D105" s="50">
        <f>OriginalTais!D106</f>
        <v>50</v>
      </c>
      <c r="E105" s="50">
        <f>OriginalTais!E106</f>
        <v>61</v>
      </c>
      <c r="F105" s="50">
        <f>OriginalTais!F106</f>
        <v>5</v>
      </c>
      <c r="G105" s="51">
        <f>OriginalTais!G106</f>
        <v>4</v>
      </c>
      <c r="I105" t="s">
        <v>171</v>
      </c>
      <c r="J105" t="s">
        <v>165</v>
      </c>
      <c r="K105" t="s">
        <v>172</v>
      </c>
      <c r="L105" t="s">
        <v>172</v>
      </c>
      <c r="M105" t="s">
        <v>172</v>
      </c>
      <c r="N105" t="s">
        <v>172</v>
      </c>
      <c r="O105" t="s">
        <v>164</v>
      </c>
      <c r="Q105" t="str">
        <f t="shared" si="1"/>
        <v>&lt;tr style="background-color: rgb(221, 235, 247);"&gt;&lt;td&gt;Sistemas de Informação&lt;/td&gt; &lt;td&gt;Niterói&lt;/td&gt; &lt;td class="rtecenter"&gt;50&lt;/td&gt; &lt;td class="rtecenter"&gt;61&lt;/td&gt; &lt;td class="rtecenter"&gt;5&lt;/td&gt; &lt;td class="rtecenter"&gt;4&lt;/td&gt; &lt;/tr&gt;</v>
      </c>
    </row>
    <row r="106" spans="2:17">
      <c r="B106" s="52" t="s">
        <v>136</v>
      </c>
      <c r="C106" s="50" t="s">
        <v>62</v>
      </c>
      <c r="D106" s="50">
        <f>OriginalTais!D107</f>
        <v>26</v>
      </c>
      <c r="E106" s="50">
        <f>OriginalTais!E107</f>
        <v>66</v>
      </c>
      <c r="F106" s="50">
        <f>OriginalTais!F107</f>
        <v>10</v>
      </c>
      <c r="G106" s="51">
        <f>OriginalTais!G107</f>
        <v>8</v>
      </c>
      <c r="I106" t="s">
        <v>177</v>
      </c>
      <c r="J106" t="s">
        <v>165</v>
      </c>
      <c r="K106" t="s">
        <v>172</v>
      </c>
      <c r="L106" t="s">
        <v>172</v>
      </c>
      <c r="M106" t="s">
        <v>172</v>
      </c>
      <c r="N106" t="s">
        <v>172</v>
      </c>
      <c r="O106" t="s">
        <v>164</v>
      </c>
      <c r="Q106" t="str">
        <f t="shared" si="1"/>
        <v>&lt;tr style="background-color: rgb(155, 194, 230);"&gt; &lt;td&gt;Sociologia&lt;/td&gt; &lt;td&gt;Niterói&lt;/td&gt; &lt;td class="rtecenter"&gt;26&lt;/td&gt; &lt;td class="rtecenter"&gt;66&lt;/td&gt; &lt;td class="rtecenter"&gt;10&lt;/td&gt; &lt;td class="rtecenter"&gt;8&lt;/td&gt; &lt;/tr&gt;</v>
      </c>
    </row>
    <row r="107" spans="2:17">
      <c r="B107" s="52" t="s">
        <v>137</v>
      </c>
      <c r="C107" s="50" t="s">
        <v>62</v>
      </c>
      <c r="D107" s="50">
        <f>OriginalTais!D108</f>
        <v>45</v>
      </c>
      <c r="E107" s="50">
        <f>OriginalTais!E108</f>
        <v>72</v>
      </c>
      <c r="F107" s="50">
        <f>OriginalTais!F108</f>
        <v>17</v>
      </c>
      <c r="G107" s="51">
        <f>OriginalTais!G108</f>
        <v>28</v>
      </c>
      <c r="I107" t="s">
        <v>171</v>
      </c>
      <c r="J107" t="s">
        <v>165</v>
      </c>
      <c r="K107" t="s">
        <v>172</v>
      </c>
      <c r="L107" t="s">
        <v>172</v>
      </c>
      <c r="M107" t="s">
        <v>172</v>
      </c>
      <c r="N107" t="s">
        <v>172</v>
      </c>
      <c r="O107" t="s">
        <v>164</v>
      </c>
      <c r="Q107" t="str">
        <f t="shared" si="1"/>
        <v>&lt;tr style="background-color: rgb(221, 235, 247);"&gt;&lt;td&gt;Turismo&lt;/td&gt; &lt;td&gt;Niterói&lt;/td&gt; &lt;td class="rtecenter"&gt;45&lt;/td&gt; &lt;td class="rtecenter"&gt;72&lt;/td&gt; &lt;td class="rtecenter"&gt;17&lt;/td&gt; &lt;td class="rtecenter"&gt;28&lt;/td&gt; &lt;/tr&gt;</v>
      </c>
    </row>
    <row r="108" spans="2:17">
      <c r="B108" s="132" t="s">
        <v>65</v>
      </c>
      <c r="C108" s="133"/>
      <c r="D108" s="138">
        <f>OriginalTais!D109</f>
        <v>6347</v>
      </c>
      <c r="E108" s="133"/>
      <c r="F108" s="133">
        <f>OriginalTais!F109</f>
        <v>1969</v>
      </c>
      <c r="G108" s="134"/>
      <c r="I108" s="49" t="s">
        <v>169</v>
      </c>
      <c r="J108" s="49" t="s">
        <v>173</v>
      </c>
      <c r="L108" t="s">
        <v>173</v>
      </c>
      <c r="O108" t="s">
        <v>164</v>
      </c>
      <c r="Q108" t="str">
        <f t="shared" si="1"/>
        <v>&lt;tr style="text-decoration:none; color:blue; background-color: rgb(255, 230, 153);"&gt;&lt;td class="rtecenter" colspan="2" rowspan="1"&gt;Total&lt;td class="rtecenter"colspan="2" rowspan="1"&gt;6347&lt;td class="rtecenter"colspan="2" rowspan="1"&gt;1969&lt;/td&gt; &lt;/tr&gt;</v>
      </c>
    </row>
    <row r="109" spans="2:17">
      <c r="B109" s="132" t="s">
        <v>73</v>
      </c>
      <c r="C109" s="133"/>
      <c r="D109" s="133"/>
      <c r="E109" s="133"/>
      <c r="F109" s="133"/>
      <c r="G109" s="134"/>
      <c r="I109" t="s">
        <v>178</v>
      </c>
      <c r="O109" t="s">
        <v>164</v>
      </c>
      <c r="Q109" t="str">
        <f t="shared" si="1"/>
        <v>&lt;tr class="rtecenter" style="text-decoration:none; color:white; background-color: rgb(42, 104, 175)"&gt; &lt;td class="rtecenter" colspan="6"&gt;Cursos de 3 anos&lt;/td&gt; &lt;/tr&gt;</v>
      </c>
    </row>
    <row r="110" spans="2:17">
      <c r="B110" s="128" t="s">
        <v>60</v>
      </c>
      <c r="C110" s="129" t="s">
        <v>61</v>
      </c>
      <c r="D110" s="133" t="s">
        <v>63</v>
      </c>
      <c r="E110" s="133"/>
      <c r="F110" s="133" t="s">
        <v>64</v>
      </c>
      <c r="G110" s="134"/>
      <c r="I110" t="s">
        <v>174</v>
      </c>
      <c r="J110" t="s">
        <v>175</v>
      </c>
      <c r="K110" t="s">
        <v>167</v>
      </c>
      <c r="M110" t="s">
        <v>168</v>
      </c>
      <c r="O110" t="s">
        <v>164</v>
      </c>
      <c r="Q110" t="str">
        <f t="shared" si="1"/>
        <v>&lt;tr class="rtecenter" style="text-decoration:none; color:white; background-color: rgb(42, 104, 175)"&gt; &lt;td style="text-align: center; vertical-align: middle;"colspan="1" rowspan="2"&gt;Curso&lt;/td&gt;&lt;td style="text-align: center; vertical-align: middle;"colspan="1" rowspan="2"&gt;Cidade&lt;/td&gt;&lt;td class="rtecenter" colspan="2" rowspan="1"&gt;Ingressantes&lt;td class="rtecenter" colspan="2" rowspan="1"&gt;Concluintes&lt;/td&gt; &lt;/tr&gt;</v>
      </c>
    </row>
    <row r="111" spans="2:17">
      <c r="B111" s="128"/>
      <c r="C111" s="129"/>
      <c r="D111" s="55" t="s">
        <v>158</v>
      </c>
      <c r="E111" s="55" t="s">
        <v>159</v>
      </c>
      <c r="F111" s="55" t="s">
        <v>157</v>
      </c>
      <c r="G111" s="56" t="s">
        <v>156</v>
      </c>
      <c r="I111" t="s">
        <v>176</v>
      </c>
      <c r="L111" t="s">
        <v>172</v>
      </c>
      <c r="M111" t="s">
        <v>172</v>
      </c>
      <c r="N111" t="s">
        <v>172</v>
      </c>
      <c r="O111" t="s">
        <v>164</v>
      </c>
      <c r="Q111" t="str">
        <f t="shared" si="1"/>
        <v>&lt;tr class="rtecenter" style="text-decoration:none; color:white; background-color: rgb(42, 104, 175)"&gt;&lt;td class="rtecenter"&gt;2013 2ºS&lt;/td&gt; &lt;td class="rtecenter"&gt;2014 1ºS&lt;/td&gt; &lt;td class="rtecenter"&gt;2016 1ºS&lt;/td&gt; &lt;td class="rtecenter"&gt;2015 2ºS&lt;/td&gt; &lt;/tr&gt;</v>
      </c>
    </row>
    <row r="112" spans="2:17">
      <c r="B112" s="52" t="s">
        <v>139</v>
      </c>
      <c r="C112" s="50" t="s">
        <v>62</v>
      </c>
      <c r="D112" s="50">
        <v>72</v>
      </c>
      <c r="E112" s="50">
        <v>55</v>
      </c>
      <c r="F112" s="50">
        <v>14</v>
      </c>
      <c r="G112" s="51">
        <v>0</v>
      </c>
      <c r="I112" t="s">
        <v>171</v>
      </c>
      <c r="J112" t="s">
        <v>165</v>
      </c>
      <c r="K112" t="s">
        <v>172</v>
      </c>
      <c r="L112" t="s">
        <v>172</v>
      </c>
      <c r="M112" t="s">
        <v>172</v>
      </c>
      <c r="N112" t="s">
        <v>172</v>
      </c>
      <c r="O112" t="s">
        <v>164</v>
      </c>
      <c r="Q112" t="str">
        <f t="shared" si="1"/>
        <v>&lt;tr style="background-color: rgb(221, 235, 247);"&gt;&lt;td&gt;Processos Gerenciais&lt;/td&gt; &lt;td&gt;Niterói&lt;/td&gt; &lt;td class="rtecenter"&gt;72&lt;/td&gt; &lt;td class="rtecenter"&gt;55&lt;/td&gt; &lt;td class="rtecenter"&gt;14&lt;/td&gt; &lt;td class="rtecenter"&gt;0&lt;/td&gt; &lt;/tr&gt;</v>
      </c>
    </row>
    <row r="113" spans="2:17" ht="16.5" thickBot="1">
      <c r="B113" s="53" t="s">
        <v>65</v>
      </c>
      <c r="C113" s="54"/>
      <c r="D113" s="139">
        <f>OriginalTais!D115</f>
        <v>127</v>
      </c>
      <c r="E113" s="140"/>
      <c r="F113" s="139">
        <f>OriginalTais!F115</f>
        <v>14</v>
      </c>
      <c r="G113" s="141"/>
      <c r="I113" t="s">
        <v>169</v>
      </c>
      <c r="J113" t="s">
        <v>173</v>
      </c>
      <c r="L113" t="s">
        <v>173</v>
      </c>
      <c r="O113" t="s">
        <v>164</v>
      </c>
      <c r="Q113" t="str">
        <f t="shared" si="1"/>
        <v>&lt;tr style="text-decoration:none; color:blue; background-color: rgb(255, 230, 153);"&gt;&lt;td class="rtecenter" colspan="2" rowspan="1"&gt;Total&lt;td class="rtecenter"colspan="2" rowspan="1"&gt;127&lt;td class="rtecenter"colspan="2" rowspan="1"&gt;14&lt;/td&gt; &lt;/tr&gt;</v>
      </c>
    </row>
    <row r="114" spans="2:17">
      <c r="I114" t="s">
        <v>170</v>
      </c>
      <c r="Q114" t="str">
        <f t="shared" si="1"/>
        <v>&lt;/tbody&gt; &lt;/table&gt;</v>
      </c>
    </row>
  </sheetData>
  <mergeCells count="31">
    <mergeCell ref="D113:E113"/>
    <mergeCell ref="F113:G113"/>
    <mergeCell ref="B7:C7"/>
    <mergeCell ref="B3:G3"/>
    <mergeCell ref="D4:E4"/>
    <mergeCell ref="F4:G4"/>
    <mergeCell ref="B4:B5"/>
    <mergeCell ref="C4:C5"/>
    <mergeCell ref="D7:E7"/>
    <mergeCell ref="F7:G7"/>
    <mergeCell ref="B8:G8"/>
    <mergeCell ref="B9:B10"/>
    <mergeCell ref="C9:C10"/>
    <mergeCell ref="D9:E9"/>
    <mergeCell ref="F9:G9"/>
    <mergeCell ref="B41:C41"/>
    <mergeCell ref="D41:E41"/>
    <mergeCell ref="F41:G41"/>
    <mergeCell ref="B42:G42"/>
    <mergeCell ref="B43:B44"/>
    <mergeCell ref="C43:C44"/>
    <mergeCell ref="D43:E43"/>
    <mergeCell ref="F43:G43"/>
    <mergeCell ref="B108:C108"/>
    <mergeCell ref="D108:E108"/>
    <mergeCell ref="F108:G108"/>
    <mergeCell ref="B109:G109"/>
    <mergeCell ref="B110:B111"/>
    <mergeCell ref="C110:C111"/>
    <mergeCell ref="D110:E110"/>
    <mergeCell ref="F110:G1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1"/>
  <sheetViews>
    <sheetView workbookViewId="0">
      <selection activeCell="D23" sqref="D23"/>
    </sheetView>
  </sheetViews>
  <sheetFormatPr defaultRowHeight="15.75"/>
  <cols>
    <col min="1" max="1" width="9" style="49"/>
    <col min="2" max="2" width="17.125" style="49" bestFit="1" customWidth="1"/>
    <col min="3" max="4" width="9" style="49"/>
    <col min="5" max="5" width="12.375" style="49" customWidth="1"/>
    <col min="6" max="6" width="12.25" style="49" customWidth="1"/>
    <col min="7" max="8" width="9" style="49"/>
    <col min="9" max="9" width="35.5" style="49" customWidth="1"/>
    <col min="10" max="10" width="17.375" style="49" customWidth="1"/>
    <col min="11" max="16" width="9" style="49"/>
    <col min="17" max="17" width="17.75" style="49" customWidth="1"/>
    <col min="18" max="16384" width="9" style="49"/>
  </cols>
  <sheetData>
    <row r="2" spans="2:17" ht="16.5" thickBot="1"/>
    <row r="3" spans="2:17" ht="16.5" thickBot="1">
      <c r="B3" s="115" t="s">
        <v>163</v>
      </c>
      <c r="C3" s="116"/>
      <c r="D3" s="116"/>
      <c r="E3" s="116"/>
      <c r="F3" s="116"/>
      <c r="G3" s="117"/>
    </row>
    <row r="4" spans="2:17">
      <c r="B4" s="118" t="s">
        <v>145</v>
      </c>
      <c r="C4" s="120" t="s">
        <v>64</v>
      </c>
      <c r="D4" s="120"/>
      <c r="E4" s="121" t="s">
        <v>64</v>
      </c>
      <c r="F4" s="121" t="s">
        <v>63</v>
      </c>
      <c r="G4" s="123" t="s">
        <v>141</v>
      </c>
    </row>
    <row r="5" spans="2:17">
      <c r="B5" s="119"/>
      <c r="C5" s="62" t="s">
        <v>157</v>
      </c>
      <c r="D5" s="62" t="s">
        <v>156</v>
      </c>
      <c r="E5" s="122"/>
      <c r="F5" s="122"/>
      <c r="G5" s="124"/>
    </row>
    <row r="6" spans="2:17">
      <c r="B6" s="63" t="s">
        <v>140</v>
      </c>
      <c r="C6" s="64">
        <f>OriginalTais!J120</f>
        <v>82</v>
      </c>
      <c r="D6" s="64">
        <f>OriginalTais!K120</f>
        <v>72</v>
      </c>
      <c r="E6" s="64">
        <f>OriginalTais!L120</f>
        <v>154</v>
      </c>
      <c r="F6" s="64">
        <f>OriginalTais!M120</f>
        <v>165</v>
      </c>
      <c r="G6" s="68">
        <f>OriginalTais!N120</f>
        <v>0.93333333333333335</v>
      </c>
    </row>
    <row r="7" spans="2:17">
      <c r="B7" s="63" t="s">
        <v>142</v>
      </c>
      <c r="C7" s="64">
        <f>OriginalTais!J121</f>
        <v>765</v>
      </c>
      <c r="D7" s="64">
        <f>OriginalTais!K121</f>
        <v>705</v>
      </c>
      <c r="E7" s="64">
        <f>OriginalTais!L121</f>
        <v>1470</v>
      </c>
      <c r="F7" s="64">
        <f>OriginalTais!M121</f>
        <v>2744</v>
      </c>
      <c r="G7" s="68">
        <f>OriginalTais!N121</f>
        <v>0.5357142857142857</v>
      </c>
    </row>
    <row r="8" spans="2:17">
      <c r="B8" s="63" t="s">
        <v>143</v>
      </c>
      <c r="C8" s="64">
        <f>OriginalTais!J122</f>
        <v>1009</v>
      </c>
      <c r="D8" s="64">
        <f>OriginalTais!K122</f>
        <v>960</v>
      </c>
      <c r="E8" s="64">
        <f>OriginalTais!L122</f>
        <v>1969</v>
      </c>
      <c r="F8" s="64">
        <f>OriginalTais!M122</f>
        <v>6347</v>
      </c>
      <c r="G8" s="68">
        <f>OriginalTais!N122</f>
        <v>0.31022530329289427</v>
      </c>
    </row>
    <row r="9" spans="2:17">
      <c r="B9" s="63" t="s">
        <v>144</v>
      </c>
      <c r="C9" s="64">
        <f>OriginalTais!J123</f>
        <v>14</v>
      </c>
      <c r="D9" s="64">
        <f>OriginalTais!K123</f>
        <v>0</v>
      </c>
      <c r="E9" s="64">
        <f>OriginalTais!L123</f>
        <v>14</v>
      </c>
      <c r="F9" s="64">
        <f>OriginalTais!M123</f>
        <v>127</v>
      </c>
      <c r="G9" s="68">
        <f>OriginalTais!N123</f>
        <v>0.11023622047244094</v>
      </c>
    </row>
    <row r="10" spans="2:17" ht="16.5" thickBot="1">
      <c r="B10" s="65" t="s">
        <v>188</v>
      </c>
      <c r="C10" s="66">
        <f>OriginalTais!J124</f>
        <v>1870</v>
      </c>
      <c r="D10" s="66">
        <f>OriginalTais!K124</f>
        <v>1737</v>
      </c>
      <c r="E10" s="66">
        <f>OriginalTais!L124</f>
        <v>3607</v>
      </c>
      <c r="F10" s="66">
        <f>OriginalTais!M124</f>
        <v>9383</v>
      </c>
      <c r="G10" s="69">
        <f>OriginalTais!N124</f>
        <v>0.38441862943621441</v>
      </c>
    </row>
    <row r="12" spans="2:17" ht="16.5" thickBot="1">
      <c r="I12" s="49" t="s">
        <v>179</v>
      </c>
      <c r="J12" s="49" t="s">
        <v>180</v>
      </c>
      <c r="K12" s="49" t="s">
        <v>181</v>
      </c>
      <c r="L12" s="49" t="s">
        <v>182</v>
      </c>
      <c r="M12" s="49" t="s">
        <v>183</v>
      </c>
      <c r="N12" s="49" t="s">
        <v>184</v>
      </c>
      <c r="O12" s="49" t="s">
        <v>185</v>
      </c>
    </row>
    <row r="13" spans="2:17">
      <c r="B13" s="125" t="s">
        <v>163</v>
      </c>
      <c r="C13" s="126"/>
      <c r="D13" s="126"/>
      <c r="E13" s="126"/>
      <c r="F13" s="126"/>
      <c r="G13" s="127"/>
      <c r="I13" s="49" t="s">
        <v>193</v>
      </c>
      <c r="O13" s="49" t="s">
        <v>164</v>
      </c>
      <c r="Q13" s="49" t="str">
        <f>I13&amp;B13&amp;J13&amp;C13&amp;K13&amp;D13&amp;L13&amp;E13&amp;M13&amp;F13&amp;N13&amp;G13&amp;O13</f>
        <v>&lt;table border="1" cellpadding="1" cellspacing="1" style="border-collapse: collapse;"&gt; &lt;tbody&gt;   &lt;tr style="color:white; background-color: rgb(42, 104, 175)"&gt; &lt;td class="rtecenter" colspan="6"&gt;Taxa de Sucesso em 2016&lt;/td&gt; &lt;/tr&gt;</v>
      </c>
    </row>
    <row r="14" spans="2:17">
      <c r="B14" s="128" t="s">
        <v>145</v>
      </c>
      <c r="C14" s="129" t="s">
        <v>64</v>
      </c>
      <c r="D14" s="129"/>
      <c r="E14" s="130" t="s">
        <v>64</v>
      </c>
      <c r="F14" s="130" t="s">
        <v>63</v>
      </c>
      <c r="G14" s="131" t="s">
        <v>141</v>
      </c>
      <c r="I14" s="49" t="s">
        <v>194</v>
      </c>
      <c r="J14" s="49" t="s">
        <v>187</v>
      </c>
      <c r="L14" s="49" t="s">
        <v>190</v>
      </c>
      <c r="M14" s="49" t="s">
        <v>190</v>
      </c>
      <c r="N14" s="49" t="s">
        <v>190</v>
      </c>
      <c r="O14" s="49" t="s">
        <v>164</v>
      </c>
      <c r="Q14" s="49" t="str">
        <f t="shared" ref="Q14:Q21" si="0">I14&amp;B14&amp;J14&amp;C14&amp;K14&amp;D14&amp;L14&amp;E14&amp;M14&amp;F14&amp;N14&amp;G14&amp;O14</f>
        <v>&lt;tr style="color:white; background-color: rgb(42, 104, 175)"&gt; &lt;td style="text-align: center; vertical-align: middle;"colspan="1" rowspan="2"&gt;Duração dos Cursos&lt;/td&gt;&lt;td style="text-align: center; vertical-align: middle;"colspan="2" rowspan="1"&gt;Concluintes&lt;td style="text-align: center; vertical-align: middle;"colspan="1" rowspan="2"&gt;Concluintes&lt;td style="text-align: center; vertical-align: middle;"colspan="1" rowspan="2"&gt;Ingressantes&lt;td style="text-align: center; vertical-align: middle;"colspan="1" rowspan="2"&gt;TSG&lt;/td&gt; &lt;/tr&gt;</v>
      </c>
    </row>
    <row r="15" spans="2:17">
      <c r="B15" s="128"/>
      <c r="C15" s="57" t="s">
        <v>196</v>
      </c>
      <c r="D15" s="57" t="s">
        <v>197</v>
      </c>
      <c r="E15" s="130"/>
      <c r="F15" s="130"/>
      <c r="G15" s="131"/>
      <c r="I15" s="49" t="s">
        <v>195</v>
      </c>
      <c r="J15" s="49" t="s">
        <v>165</v>
      </c>
      <c r="K15" s="49" t="s">
        <v>165</v>
      </c>
      <c r="O15" s="49" t="s">
        <v>164</v>
      </c>
      <c r="Q15" s="49" t="str">
        <f t="shared" si="0"/>
        <v>&lt;tr style="color:white; background-color: rgb(42, 104, 175)"&gt;&lt;/td&gt; &lt;td&gt;1ºS/2016&lt;/td&gt; &lt;td&gt;2ºS/2015&lt;/td&gt; &lt;/tr&gt;</v>
      </c>
    </row>
    <row r="16" spans="2:17">
      <c r="B16" s="59" t="s">
        <v>140</v>
      </c>
      <c r="C16" s="57" t="str">
        <f>TEXT(C6,"#.##0")</f>
        <v>82</v>
      </c>
      <c r="D16" s="57" t="str">
        <f t="shared" ref="D16:F16" si="1">TEXT(D6,"#.##0")</f>
        <v>72</v>
      </c>
      <c r="E16" s="57" t="str">
        <f t="shared" si="1"/>
        <v>154</v>
      </c>
      <c r="F16" s="57" t="str">
        <f t="shared" si="1"/>
        <v>165</v>
      </c>
      <c r="G16" s="58" t="str">
        <f>TEXT(G6,"0,00%")</f>
        <v>93,33%</v>
      </c>
      <c r="I16" s="49" t="s">
        <v>191</v>
      </c>
      <c r="J16" s="49" t="s">
        <v>172</v>
      </c>
      <c r="K16" s="49" t="s">
        <v>172</v>
      </c>
      <c r="L16" s="49" t="s">
        <v>172</v>
      </c>
      <c r="M16" s="49" t="s">
        <v>172</v>
      </c>
      <c r="N16" s="49" t="s">
        <v>172</v>
      </c>
      <c r="O16" s="49" t="s">
        <v>164</v>
      </c>
      <c r="Q16" s="49" t="str">
        <f t="shared" si="0"/>
        <v>&lt;tr style="background-color: rgb(221, 235, 247)"&gt;&lt;td class="rtecenter"&gt;6 anos&lt;/td&gt; &lt;td class="rtecenter"&gt;82&lt;/td&gt; &lt;td class="rtecenter"&gt;72&lt;/td&gt; &lt;td class="rtecenter"&gt;154&lt;/td&gt; &lt;td class="rtecenter"&gt;165&lt;/td&gt; &lt;td class="rtecenter"&gt;93,33%&lt;/td&gt; &lt;/tr&gt;</v>
      </c>
    </row>
    <row r="17" spans="2:17">
      <c r="B17" s="59" t="s">
        <v>142</v>
      </c>
      <c r="C17" s="57" t="str">
        <f>TEXT(C7,"#.##0")</f>
        <v>765</v>
      </c>
      <c r="D17" s="57" t="str">
        <f t="shared" ref="D17:F17" si="2">TEXT(D7,"#.##0")</f>
        <v>705</v>
      </c>
      <c r="E17" s="57" t="str">
        <f t="shared" si="2"/>
        <v>1.470</v>
      </c>
      <c r="F17" s="57" t="str">
        <f t="shared" si="2"/>
        <v>2.744</v>
      </c>
      <c r="G17" s="58" t="str">
        <f t="shared" ref="G17:G20" si="3">TEXT(G7,"0,00%")</f>
        <v>53,57%</v>
      </c>
      <c r="I17" s="49" t="s">
        <v>189</v>
      </c>
      <c r="J17" s="49" t="s">
        <v>172</v>
      </c>
      <c r="K17" s="49" t="s">
        <v>172</v>
      </c>
      <c r="L17" s="49" t="s">
        <v>172</v>
      </c>
      <c r="M17" s="49" t="s">
        <v>172</v>
      </c>
      <c r="N17" s="49" t="s">
        <v>172</v>
      </c>
      <c r="O17" s="49" t="s">
        <v>164</v>
      </c>
      <c r="Q17" s="49" t="str">
        <f t="shared" si="0"/>
        <v>&lt;tr style="background-color: rgb(155, 194, 230);"&gt; &lt;td class="rtecenter"&gt;5 anos&lt;/td&gt; &lt;td class="rtecenter"&gt;765&lt;/td&gt; &lt;td class="rtecenter"&gt;705&lt;/td&gt; &lt;td class="rtecenter"&gt;1.470&lt;/td&gt; &lt;td class="rtecenter"&gt;2.744&lt;/td&gt; &lt;td class="rtecenter"&gt;53,57%&lt;/td&gt; &lt;/tr&gt;</v>
      </c>
    </row>
    <row r="18" spans="2:17">
      <c r="B18" s="59" t="s">
        <v>143</v>
      </c>
      <c r="C18" s="57" t="str">
        <f>TEXT(C8,"#.##0")</f>
        <v>1.009</v>
      </c>
      <c r="D18" s="57" t="str">
        <f t="shared" ref="D18:F18" si="4">TEXT(D8,"#.##0")</f>
        <v>960</v>
      </c>
      <c r="E18" s="57" t="str">
        <f t="shared" si="4"/>
        <v>1.969</v>
      </c>
      <c r="F18" s="57" t="str">
        <f t="shared" si="4"/>
        <v>6.347</v>
      </c>
      <c r="G18" s="58" t="str">
        <f t="shared" si="3"/>
        <v>31,02%</v>
      </c>
      <c r="I18" s="49" t="s">
        <v>191</v>
      </c>
      <c r="J18" s="49" t="s">
        <v>172</v>
      </c>
      <c r="K18" s="49" t="s">
        <v>172</v>
      </c>
      <c r="L18" s="49" t="s">
        <v>172</v>
      </c>
      <c r="M18" s="49" t="s">
        <v>172</v>
      </c>
      <c r="N18" s="49" t="s">
        <v>172</v>
      </c>
      <c r="O18" s="49" t="s">
        <v>164</v>
      </c>
      <c r="Q18" s="49" t="str">
        <f t="shared" si="0"/>
        <v>&lt;tr style="background-color: rgb(221, 235, 247)"&gt;&lt;td class="rtecenter"&gt;4 anos&lt;/td&gt; &lt;td class="rtecenter"&gt;1.009&lt;/td&gt; &lt;td class="rtecenter"&gt;960&lt;/td&gt; &lt;td class="rtecenter"&gt;1.969&lt;/td&gt; &lt;td class="rtecenter"&gt;6.347&lt;/td&gt; &lt;td class="rtecenter"&gt;31,02%&lt;/td&gt; &lt;/tr&gt;</v>
      </c>
    </row>
    <row r="19" spans="2:17">
      <c r="B19" s="59" t="s">
        <v>144</v>
      </c>
      <c r="C19" s="57" t="str">
        <f>TEXT(C9,"#.##0")</f>
        <v>14</v>
      </c>
      <c r="D19" s="57" t="str">
        <f t="shared" ref="D19:F19" si="5">TEXT(D9,"#.##0")</f>
        <v>0</v>
      </c>
      <c r="E19" s="57" t="str">
        <f t="shared" si="5"/>
        <v>14</v>
      </c>
      <c r="F19" s="57" t="str">
        <f t="shared" si="5"/>
        <v>127</v>
      </c>
      <c r="G19" s="58" t="str">
        <f t="shared" si="3"/>
        <v>11,02%</v>
      </c>
      <c r="I19" s="49" t="s">
        <v>189</v>
      </c>
      <c r="J19" s="49" t="s">
        <v>172</v>
      </c>
      <c r="K19" s="49" t="s">
        <v>172</v>
      </c>
      <c r="L19" s="49" t="s">
        <v>172</v>
      </c>
      <c r="M19" s="49" t="s">
        <v>172</v>
      </c>
      <c r="N19" s="49" t="s">
        <v>172</v>
      </c>
      <c r="O19" s="49" t="s">
        <v>164</v>
      </c>
      <c r="Q19" s="49" t="str">
        <f t="shared" si="0"/>
        <v>&lt;tr style="background-color: rgb(155, 194, 230);"&gt; &lt;td class="rtecenter"&gt;3 anos&lt;/td&gt; &lt;td class="rtecenter"&gt;14&lt;/td&gt; &lt;td class="rtecenter"&gt;0&lt;/td&gt; &lt;td class="rtecenter"&gt;14&lt;/td&gt; &lt;td class="rtecenter"&gt;127&lt;/td&gt; &lt;td class="rtecenter"&gt;11,02%&lt;/td&gt; &lt;/tr&gt;</v>
      </c>
    </row>
    <row r="20" spans="2:17" ht="16.5" thickBot="1">
      <c r="B20" s="60" t="s">
        <v>188</v>
      </c>
      <c r="C20" s="61" t="str">
        <f>TEXT(C10,"#.##0")</f>
        <v>1.870</v>
      </c>
      <c r="D20" s="61" t="str">
        <f t="shared" ref="D20:F20" si="6">TEXT(D10,"#.##0")</f>
        <v>1.737</v>
      </c>
      <c r="E20" s="61" t="str">
        <f t="shared" si="6"/>
        <v>3.607</v>
      </c>
      <c r="F20" s="61" t="str">
        <f t="shared" si="6"/>
        <v>9.383</v>
      </c>
      <c r="G20" s="67" t="str">
        <f t="shared" si="3"/>
        <v>38,44%</v>
      </c>
      <c r="I20" s="49" t="s">
        <v>192</v>
      </c>
      <c r="J20" s="49" t="s">
        <v>186</v>
      </c>
      <c r="K20" s="49" t="s">
        <v>186</v>
      </c>
      <c r="L20" s="49" t="s">
        <v>186</v>
      </c>
      <c r="M20" s="49" t="s">
        <v>186</v>
      </c>
      <c r="N20" s="49" t="s">
        <v>186</v>
      </c>
      <c r="O20" s="49" t="s">
        <v>164</v>
      </c>
      <c r="Q20" s="49" t="str">
        <f t="shared" si="0"/>
        <v>&lt;tr style="color:blue; background-color: rgb(255, 230, 153);"&gt;&lt;td class="rtecenter"&gt;Total em 2016&lt;td class="rtecenter"&gt;1.870&lt;td class="rtecenter"&gt;1.737&lt;td class="rtecenter"&gt;3.607&lt;td class="rtecenter"&gt;9.383&lt;td class="rtecenter"&gt;38,44%&lt;/td&gt; &lt;/tr&gt;</v>
      </c>
    </row>
    <row r="21" spans="2:17">
      <c r="I21" s="49" t="s">
        <v>170</v>
      </c>
      <c r="Q21" s="49" t="str">
        <f t="shared" si="0"/>
        <v>&lt;/tbody&gt; &lt;/table&gt;</v>
      </c>
    </row>
  </sheetData>
  <mergeCells count="12">
    <mergeCell ref="B13:G13"/>
    <mergeCell ref="B14:B15"/>
    <mergeCell ref="C14:D14"/>
    <mergeCell ref="E14:E15"/>
    <mergeCell ref="F14:F15"/>
    <mergeCell ref="G14:G15"/>
    <mergeCell ref="B3:G3"/>
    <mergeCell ref="B4:B5"/>
    <mergeCell ref="C4:D4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showGridLines="0" topLeftCell="B1" zoomScale="75" zoomScaleNormal="75" zoomScalePageLayoutView="75" workbookViewId="0">
      <selection activeCell="N22" sqref="N22"/>
    </sheetView>
  </sheetViews>
  <sheetFormatPr defaultColWidth="10.875" defaultRowHeight="15"/>
  <cols>
    <col min="1" max="2" width="10.875" style="7"/>
    <col min="3" max="3" width="55.625" style="7" customWidth="1"/>
    <col min="4" max="4" width="4.375" style="7" customWidth="1"/>
    <col min="5" max="8" width="15.5" style="7" customWidth="1"/>
    <col min="9" max="16384" width="10.875" style="7"/>
  </cols>
  <sheetData>
    <row r="1" spans="2:8" ht="15.75" thickBot="1"/>
    <row r="2" spans="2:8" ht="30" customHeight="1">
      <c r="B2" s="70" t="s">
        <v>58</v>
      </c>
      <c r="C2" s="71"/>
      <c r="D2" s="71"/>
      <c r="E2" s="71"/>
      <c r="F2" s="71"/>
      <c r="G2" s="71"/>
      <c r="H2" s="72"/>
    </row>
    <row r="3" spans="2:8" ht="33" customHeight="1">
      <c r="B3" s="88" t="s">
        <v>1</v>
      </c>
      <c r="C3" s="87" t="s">
        <v>41</v>
      </c>
      <c r="D3" s="86" t="s">
        <v>2</v>
      </c>
      <c r="E3" s="76" t="s">
        <v>55</v>
      </c>
      <c r="F3" s="76"/>
      <c r="G3" s="77" t="s">
        <v>56</v>
      </c>
      <c r="H3" s="78"/>
    </row>
    <row r="4" spans="2:8" ht="33" customHeight="1">
      <c r="B4" s="88"/>
      <c r="C4" s="87"/>
      <c r="D4" s="86"/>
      <c r="E4" s="8" t="s">
        <v>42</v>
      </c>
      <c r="F4" s="8" t="s">
        <v>43</v>
      </c>
      <c r="G4" s="8" t="s">
        <v>57</v>
      </c>
      <c r="H4" s="9" t="s">
        <v>0</v>
      </c>
    </row>
    <row r="5" spans="2:8" ht="25.15" customHeight="1">
      <c r="B5" s="11" t="s">
        <v>3</v>
      </c>
      <c r="C5" s="12" t="s">
        <v>4</v>
      </c>
      <c r="D5" s="13">
        <v>6</v>
      </c>
      <c r="E5" s="79" t="s">
        <v>52</v>
      </c>
      <c r="F5" s="79"/>
      <c r="G5" s="79" t="s">
        <v>47</v>
      </c>
      <c r="H5" s="80"/>
    </row>
    <row r="6" spans="2:8" ht="25.15" customHeight="1">
      <c r="B6" s="34" t="s">
        <v>5</v>
      </c>
      <c r="C6" s="35" t="s">
        <v>6</v>
      </c>
      <c r="D6" s="89">
        <v>5</v>
      </c>
      <c r="E6" s="81" t="s">
        <v>53</v>
      </c>
      <c r="F6" s="81"/>
      <c r="G6" s="81" t="s">
        <v>48</v>
      </c>
      <c r="H6" s="82"/>
    </row>
    <row r="7" spans="2:8" ht="25.15" customHeight="1">
      <c r="B7" s="34" t="s">
        <v>7</v>
      </c>
      <c r="C7" s="35" t="s">
        <v>8</v>
      </c>
      <c r="D7" s="89"/>
      <c r="E7" s="81"/>
      <c r="F7" s="81"/>
      <c r="G7" s="81"/>
      <c r="H7" s="82"/>
    </row>
    <row r="8" spans="2:8" ht="25.15" customHeight="1">
      <c r="B8" s="34" t="s">
        <v>9</v>
      </c>
      <c r="C8" s="35" t="s">
        <v>10</v>
      </c>
      <c r="D8" s="89"/>
      <c r="E8" s="81"/>
      <c r="F8" s="81"/>
      <c r="G8" s="81"/>
      <c r="H8" s="82"/>
    </row>
    <row r="9" spans="2:8" ht="25.15" customHeight="1">
      <c r="B9" s="34" t="s">
        <v>11</v>
      </c>
      <c r="C9" s="35" t="s">
        <v>12</v>
      </c>
      <c r="D9" s="89"/>
      <c r="E9" s="81"/>
      <c r="F9" s="81"/>
      <c r="G9" s="81"/>
      <c r="H9" s="82"/>
    </row>
    <row r="10" spans="2:8" ht="25.15" customHeight="1">
      <c r="B10" s="34" t="s">
        <v>13</v>
      </c>
      <c r="C10" s="35" t="s">
        <v>14</v>
      </c>
      <c r="D10" s="89"/>
      <c r="E10" s="81"/>
      <c r="F10" s="81"/>
      <c r="G10" s="81"/>
      <c r="H10" s="82"/>
    </row>
    <row r="11" spans="2:8" ht="25.15" customHeight="1">
      <c r="B11" s="34" t="s">
        <v>15</v>
      </c>
      <c r="C11" s="35" t="s">
        <v>16</v>
      </c>
      <c r="D11" s="89"/>
      <c r="E11" s="81"/>
      <c r="F11" s="81"/>
      <c r="G11" s="81"/>
      <c r="H11" s="82"/>
    </row>
    <row r="12" spans="2:8" ht="25.15" customHeight="1">
      <c r="B12" s="34" t="s">
        <v>17</v>
      </c>
      <c r="C12" s="35" t="s">
        <v>18</v>
      </c>
      <c r="D12" s="89"/>
      <c r="E12" s="81"/>
      <c r="F12" s="81"/>
      <c r="G12" s="81"/>
      <c r="H12" s="82"/>
    </row>
    <row r="13" spans="2:8" ht="25.15" customHeight="1">
      <c r="B13" s="11" t="s">
        <v>19</v>
      </c>
      <c r="C13" s="12" t="s">
        <v>20</v>
      </c>
      <c r="D13" s="90">
        <v>4</v>
      </c>
      <c r="E13" s="83" t="s">
        <v>54</v>
      </c>
      <c r="F13" s="83"/>
      <c r="G13" s="83" t="s">
        <v>49</v>
      </c>
      <c r="H13" s="84"/>
    </row>
    <row r="14" spans="2:8" ht="25.15" customHeight="1">
      <c r="B14" s="11" t="s">
        <v>21</v>
      </c>
      <c r="C14" s="12" t="s">
        <v>22</v>
      </c>
      <c r="D14" s="90"/>
      <c r="E14" s="83"/>
      <c r="F14" s="83"/>
      <c r="G14" s="83"/>
      <c r="H14" s="84"/>
    </row>
    <row r="15" spans="2:8" ht="25.15" customHeight="1">
      <c r="B15" s="11" t="s">
        <v>23</v>
      </c>
      <c r="C15" s="12" t="s">
        <v>24</v>
      </c>
      <c r="D15" s="90"/>
      <c r="E15" s="83"/>
      <c r="F15" s="83"/>
      <c r="G15" s="83"/>
      <c r="H15" s="84"/>
    </row>
    <row r="16" spans="2:8" ht="25.15" customHeight="1">
      <c r="B16" s="11" t="s">
        <v>25</v>
      </c>
      <c r="C16" s="12" t="s">
        <v>26</v>
      </c>
      <c r="D16" s="90"/>
      <c r="E16" s="83"/>
      <c r="F16" s="83"/>
      <c r="G16" s="83"/>
      <c r="H16" s="84"/>
    </row>
    <row r="17" spans="2:8" ht="25.15" customHeight="1">
      <c r="B17" s="11" t="s">
        <v>27</v>
      </c>
      <c r="C17" s="12" t="s">
        <v>28</v>
      </c>
      <c r="D17" s="90"/>
      <c r="E17" s="83"/>
      <c r="F17" s="83"/>
      <c r="G17" s="83"/>
      <c r="H17" s="84"/>
    </row>
    <row r="18" spans="2:8" ht="25.15" customHeight="1">
      <c r="B18" s="11" t="s">
        <v>29</v>
      </c>
      <c r="C18" s="12" t="s">
        <v>30</v>
      </c>
      <c r="D18" s="90"/>
      <c r="E18" s="83"/>
      <c r="F18" s="83"/>
      <c r="G18" s="83"/>
      <c r="H18" s="84"/>
    </row>
    <row r="19" spans="2:8" ht="25.15" customHeight="1">
      <c r="B19" s="11" t="s">
        <v>31</v>
      </c>
      <c r="C19" s="12" t="s">
        <v>32</v>
      </c>
      <c r="D19" s="90"/>
      <c r="E19" s="83"/>
      <c r="F19" s="83"/>
      <c r="G19" s="83"/>
      <c r="H19" s="84"/>
    </row>
    <row r="20" spans="2:8" ht="25.15" customHeight="1">
      <c r="B20" s="11" t="s">
        <v>33</v>
      </c>
      <c r="C20" s="12" t="s">
        <v>34</v>
      </c>
      <c r="D20" s="90"/>
      <c r="E20" s="83"/>
      <c r="F20" s="83"/>
      <c r="G20" s="83"/>
      <c r="H20" s="84"/>
    </row>
    <row r="21" spans="2:8" ht="25.15" customHeight="1">
      <c r="B21" s="11" t="s">
        <v>35</v>
      </c>
      <c r="C21" s="12" t="s">
        <v>36</v>
      </c>
      <c r="D21" s="90"/>
      <c r="E21" s="83"/>
      <c r="F21" s="83"/>
      <c r="G21" s="83"/>
      <c r="H21" s="84"/>
    </row>
    <row r="22" spans="2:8" ht="25.15" customHeight="1">
      <c r="B22" s="11" t="s">
        <v>37</v>
      </c>
      <c r="C22" s="12" t="s">
        <v>38</v>
      </c>
      <c r="D22" s="90"/>
      <c r="E22" s="83"/>
      <c r="F22" s="83"/>
      <c r="G22" s="83"/>
      <c r="H22" s="84"/>
    </row>
    <row r="23" spans="2:8" ht="25.15" customHeight="1">
      <c r="B23" s="34" t="s">
        <v>39</v>
      </c>
      <c r="C23" s="35" t="s">
        <v>40</v>
      </c>
      <c r="D23" s="36">
        <v>3</v>
      </c>
      <c r="E23" s="81" t="s">
        <v>51</v>
      </c>
      <c r="F23" s="81"/>
      <c r="G23" s="81" t="s">
        <v>50</v>
      </c>
      <c r="H23" s="82"/>
    </row>
    <row r="24" spans="2:8" ht="25.15" customHeight="1" thickBot="1">
      <c r="B24" s="74" t="s">
        <v>44</v>
      </c>
      <c r="C24" s="75"/>
      <c r="D24" s="75"/>
      <c r="E24" s="75" t="s">
        <v>45</v>
      </c>
      <c r="F24" s="75"/>
      <c r="G24" s="75" t="s">
        <v>46</v>
      </c>
      <c r="H24" s="85"/>
    </row>
    <row r="25" spans="2:8">
      <c r="B25" s="10"/>
      <c r="C25" s="10"/>
      <c r="D25" s="10"/>
      <c r="E25" s="10"/>
      <c r="F25" s="10"/>
    </row>
    <row r="31" spans="2:8">
      <c r="B31" s="73" t="s">
        <v>59</v>
      </c>
      <c r="C31" s="73"/>
      <c r="D31" s="73"/>
      <c r="E31" s="73"/>
      <c r="F31" s="73"/>
      <c r="G31" s="73"/>
      <c r="H31" s="73"/>
    </row>
  </sheetData>
  <mergeCells count="20">
    <mergeCell ref="C3:C4"/>
    <mergeCell ref="B3:B4"/>
    <mergeCell ref="D6:D12"/>
    <mergeCell ref="D13:D22"/>
    <mergeCell ref="B2:H2"/>
    <mergeCell ref="B31:H31"/>
    <mergeCell ref="B24:D24"/>
    <mergeCell ref="E24:F24"/>
    <mergeCell ref="E3:F3"/>
    <mergeCell ref="G3:H3"/>
    <mergeCell ref="G5:H5"/>
    <mergeCell ref="G6:H12"/>
    <mergeCell ref="G13:H22"/>
    <mergeCell ref="G23:H23"/>
    <mergeCell ref="G24:H24"/>
    <mergeCell ref="E5:F5"/>
    <mergeCell ref="E6:F12"/>
    <mergeCell ref="E13:F22"/>
    <mergeCell ref="E23:F23"/>
    <mergeCell ref="D3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OriginalTais</vt:lpstr>
      <vt:lpstr>Grafico</vt:lpstr>
      <vt:lpstr>HTML</vt:lpstr>
      <vt:lpstr>HTMLSintese</vt:lpstr>
      <vt:lpstr>C2015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ZeMarcio</cp:lastModifiedBy>
  <dcterms:created xsi:type="dcterms:W3CDTF">2016-01-30T16:25:09Z</dcterms:created>
  <dcterms:modified xsi:type="dcterms:W3CDTF">2017-01-20T14:14:45Z</dcterms:modified>
</cp:coreProperties>
</file>